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activeTab="4" xr2:uid="{00000000-000D-0000-FFFF-FFFF00000000}"/>
  </bookViews>
  <sheets>
    <sheet name="Tammikuu" sheetId="1" r:id="rId1"/>
    <sheet name="Helmikuu" sheetId="10" r:id="rId2"/>
    <sheet name="Maaliskuu" sheetId="11" r:id="rId3"/>
    <sheet name="Huhtikuu" sheetId="12" r:id="rId4"/>
    <sheet name="Toukokuu" sheetId="13" r:id="rId5"/>
    <sheet name="Utbildning" sheetId="3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3" l="1"/>
  <c r="C12" i="13"/>
  <c r="E11" i="13"/>
  <c r="E10" i="13"/>
  <c r="E9" i="13"/>
  <c r="E8" i="13"/>
  <c r="E7" i="13"/>
  <c r="E6" i="13"/>
  <c r="E5" i="13"/>
  <c r="E12" i="13" s="1"/>
  <c r="D12" i="12"/>
  <c r="C12" i="12"/>
  <c r="E11" i="12"/>
  <c r="E10" i="12"/>
  <c r="E9" i="12"/>
  <c r="E8" i="12"/>
  <c r="E7" i="12"/>
  <c r="E6" i="12"/>
  <c r="E5" i="12"/>
  <c r="D12" i="11"/>
  <c r="C12" i="11"/>
  <c r="E11" i="11"/>
  <c r="E10" i="11"/>
  <c r="E9" i="11"/>
  <c r="E8" i="11"/>
  <c r="E7" i="11"/>
  <c r="E6" i="11"/>
  <c r="E5" i="11"/>
  <c r="E12" i="11" s="1"/>
  <c r="D12" i="10"/>
  <c r="C12" i="10"/>
  <c r="E11" i="10"/>
  <c r="E10" i="10"/>
  <c r="E9" i="10"/>
  <c r="E8" i="10"/>
  <c r="E7" i="10"/>
  <c r="E6" i="10"/>
  <c r="E5" i="10"/>
  <c r="E12" i="12" l="1"/>
  <c r="E12" i="10"/>
  <c r="C12" i="1"/>
  <c r="D12" i="1"/>
  <c r="E6" i="1"/>
  <c r="E7" i="1"/>
  <c r="E8" i="1"/>
  <c r="E9" i="1"/>
  <c r="E10" i="1"/>
  <c r="E11" i="1"/>
  <c r="E5" i="1"/>
  <c r="E12" i="1" l="1"/>
</calcChain>
</file>

<file path=xl/sharedStrings.xml><?xml version="1.0" encoding="utf-8"?>
<sst xmlns="http://schemas.openxmlformats.org/spreadsheetml/2006/main" count="152" uniqueCount="38">
  <si>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</si>
  <si>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</si>
  <si>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</si>
  <si>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</si>
  <si>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</si>
  <si>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</si>
  <si>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</si>
  <si>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</si>
  <si>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</si>
  <si>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</si>
  <si>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</si>
  <si>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</si>
  <si>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</si>
  <si>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</si>
  <si>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</si>
  <si>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</si>
  <si>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</si>
  <si>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</si>
  <si>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</si>
  <si>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</si>
  <si>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</si>
  <si>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</si>
  <si>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</si>
  <si>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Del 4</t>
  </si>
  <si>
    <t>Tammikuu</t>
  </si>
  <si>
    <t>Nimi</t>
  </si>
  <si>
    <t>Osasto</t>
  </si>
  <si>
    <t>Tuntimäärä</t>
  </si>
  <si>
    <t>Tuntipalkka</t>
  </si>
  <si>
    <t>Maksettu</t>
  </si>
  <si>
    <t>Talous</t>
  </si>
  <si>
    <t>Hallinto</t>
  </si>
  <si>
    <t>Henkilökunta</t>
  </si>
  <si>
    <t>Myynti</t>
  </si>
  <si>
    <t>Helmikuu</t>
  </si>
  <si>
    <t>Maaliskuu</t>
  </si>
  <si>
    <t>Huhtikuu</t>
  </si>
  <si>
    <t>Toukokuu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</si>
</sst>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1" fillId="0" borderId="0" xfId="0" applyNumberFormat="1" applyFont="1"/>
    <xf numFmtId="165" fontId="0" fillId="0" borderId="0" xfId="0" applyNumberFormat="1" applyFont="1"/>
    <xf numFmtId="165" fontId="3" fillId="0" borderId="0" xfId="1" applyNumberFormat="1" applyFont="1"/>
    <xf numFmtId="0" fontId="0" fillId="0" borderId="0" xfId="0" applyAlignment="1">
      <alignment horizontal="center"/>
    </xf>
  </cellXfs>
  <cellStyles count="2">
    <cellStyle name="Normaali" xfId="0" builtinId="0"/>
    <cellStyle name="Pilkku" xfId="1" builtinId="3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4:E12" totalsRowCount="1" headerRowDxfId="51" dataDxfId="50">
  <autoFilter ref="A4:E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Nimi" totalsRowLabel="Summa"/>
    <tableColumn id="2" xr3:uid="{00000000-0010-0000-0000-000002000000}" name="Osasto"/>
    <tableColumn id="3" xr3:uid="{00000000-0010-0000-0000-000003000000}" name="Tuntimäärä" totalsRowFunction="sum" dataDxfId="49" totalsRowDxfId="34"/>
    <tableColumn id="4" xr3:uid="{00000000-0010-0000-0000-000004000000}" name="Tuntipalkka" totalsRowFunction="sum" dataDxfId="48" totalsRowDxfId="33"/>
    <tableColumn id="5" xr3:uid="{00000000-0010-0000-0000-000005000000}" name="Maksettu" totalsRowFunction="sum" dataDxfId="47" totalsRowDxfId="32">
      <calculatedColumnFormula>C5*D5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D34934-4B2E-48AF-817D-6F6E2A48F6D4}" name="Tabell14" displayName="Tabell14" ref="A4:E12" totalsRowCount="1" headerRowDxfId="31" dataDxfId="30">
  <autoFilter ref="A4:E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A806280-9AEE-448E-9ABA-01A7CE863FF3}" name="Nimi" totalsRowLabel="Summa"/>
    <tableColumn id="2" xr3:uid="{3897E763-3123-42AC-98C5-19BE7A33DD11}" name="Osasto"/>
    <tableColumn id="3" xr3:uid="{5C568CA6-1752-4AF8-A36C-FB45E5F71D93}" name="Tuntimäärä" totalsRowFunction="sum" dataDxfId="29" totalsRowDxfId="8"/>
    <tableColumn id="4" xr3:uid="{80215654-2042-409C-BB34-86DCE87D4FE6}" name="Tuntipalkka" totalsRowFunction="sum" dataDxfId="28" totalsRowDxfId="7"/>
    <tableColumn id="5" xr3:uid="{E6B993A2-C687-4100-B09B-369B4EA323F4}" name="Maksettu" totalsRowFunction="sum" dataDxfId="27" totalsRowDxfId="6">
      <calculatedColumnFormula>C5*D5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35DC29-421C-483B-849D-831981DB4B92}" name="Tabell145" displayName="Tabell145" ref="A4:E12" totalsRowCount="1" headerRowDxfId="26" dataDxfId="25">
  <autoFilter ref="A4:E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637F8B2-22DB-4A81-869B-A7C493D5F36A}" name="Nimi" totalsRowLabel="Summa"/>
    <tableColumn id="2" xr3:uid="{631351D1-6A61-479D-920A-9109D47739C2}" name="Osasto"/>
    <tableColumn id="3" xr3:uid="{48FA437D-5D29-4E5B-A69C-3678B6E54FF9}" name="Tuntimäärä" totalsRowFunction="sum" dataDxfId="23" totalsRowDxfId="24"/>
    <tableColumn id="4" xr3:uid="{062064C8-E113-4131-AF85-C19CDC6698FD}" name="Tuntipalkka" totalsRowFunction="sum" dataDxfId="21" totalsRowDxfId="22"/>
    <tableColumn id="5" xr3:uid="{21ABEB0D-ADDB-4722-B5F2-E0BD770AB246}" name="Maksettu" totalsRowFunction="sum" dataDxfId="19" totalsRowDxfId="20">
      <calculatedColumnFormula>C5*D5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F9D0AE-4B24-41D4-A4D0-3E66303E84DA}" name="Tabell1456" displayName="Tabell1456" ref="A4:E12" totalsRowCount="1" headerRowDxfId="18" dataDxfId="17">
  <autoFilter ref="A4:E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789BCB8-689C-49EF-85B7-0E141F7B9C3D}" name="Nimi" totalsRowLabel="Summa"/>
    <tableColumn id="2" xr3:uid="{EDDBD9A9-7830-4BD0-9287-512308A5FA48}" name="Osasto"/>
    <tableColumn id="3" xr3:uid="{7E6CC4E8-B77D-4809-8C49-8A3DABCADD21}" name="Tuntimäärä" totalsRowFunction="sum" dataDxfId="16" totalsRowDxfId="5"/>
    <tableColumn id="4" xr3:uid="{30DF6A8B-C70B-4372-A09E-BDA579054ED3}" name="Tuntipalkka" totalsRowFunction="sum" dataDxfId="15" totalsRowDxfId="4"/>
    <tableColumn id="5" xr3:uid="{99B83B30-40C5-4321-9397-14841974711C}" name="Maksettu" totalsRowFunction="sum" dataDxfId="14" totalsRowDxfId="3">
      <calculatedColumnFormula>C5*D5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CE62F0-AE7E-4EFB-8E78-901C4ECB971F}" name="Tabell14567" displayName="Tabell14567" ref="A4:E12" totalsRowCount="1" headerRowDxfId="13" dataDxfId="12">
  <autoFilter ref="A4:E11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2106104-F196-433F-9326-7FD19AF06496}" name="Nimi" totalsRowLabel="Summa"/>
    <tableColumn id="2" xr3:uid="{9B53F32F-A83C-41D6-82E0-5E09E0BF8CFA}" name="Osasto"/>
    <tableColumn id="3" xr3:uid="{98A25EAA-1B4A-4CA6-BB9E-713A44154045}" name="Tuntimäärä" totalsRowFunction="sum" dataDxfId="11" totalsRowDxfId="2"/>
    <tableColumn id="4" xr3:uid="{E5E54C18-1A81-49EE-A21E-EA77B417D47D}" name="Tuntipalkka" totalsRowFunction="sum" dataDxfId="10" totalsRowDxfId="1"/>
    <tableColumn id="5" xr3:uid="{C18BB370-CB87-40E7-B1F0-674E035562BE}" name="Maksettu" totalsRowFunction="sum" dataDxfId="9" totalsRowDxfId="0">
      <calculatedColumnFormula>C5*D5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l13" displayName="Tabell13" ref="A4:G11" headerRowDxfId="46" dataDxfId="45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500-000001000000}" name="Namn" totalsRowLabel="Summa"/>
    <tableColumn id="2" xr3:uid="{00000000-0010-0000-0500-000002000000}" name="Avdelning"/>
    <tableColumn id="3" xr3:uid="{00000000-0010-0000-0500-000003000000}" name="Ska gå utbildning" totalsRowFunction="sum" dataDxfId="44" totalsRowDxfId="43"/>
    <tableColumn id="4" xr3:uid="{00000000-0010-0000-0500-000004000000}" name="Del 1" totalsRowFunction="sum" dataDxfId="42" totalsRowDxfId="41"/>
    <tableColumn id="5" xr3:uid="{00000000-0010-0000-0500-000005000000}" name="Del 2 " totalsRowFunction="sum" dataDxfId="40" totalsRowDxfId="39"/>
    <tableColumn id="6" xr3:uid="{00000000-0010-0000-0500-000006000000}" name="Del 3" dataDxfId="38" totalsRowDxfId="37"/>
    <tableColumn id="15" xr3:uid="{00000000-0010-0000-0500-00000F000000}" name="Del 4" dataDxfId="36" totalsRow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zoomScale="120" zoomScaleNormal="120" workbookViewId="0">
      <selection activeCell="F9" sqref="F9"/>
    </sheetView>
  </sheetViews>
  <sheetFormatPr defaultColWidth="8.85546875" defaultRowHeight="15" x14ac:dyDescent="0.25"/>
  <cols>
    <col min="1" max="1" width="10.7109375" customWidth="1"/>
    <col min="2" max="2" width="12.85546875" bestFit="1" customWidth="1"/>
    <col min="3" max="3" width="14.7109375" customWidth="1"/>
    <col min="4" max="4" width="11.7109375" customWidth="1"/>
    <col min="5" max="5" width="12.28515625" bestFit="1" customWidth="1"/>
    <col min="7" max="7" width="8.85546875" customWidth="1"/>
  </cols>
  <sheetData>
    <row r="2" spans="1:7" ht="18.75" x14ac:dyDescent="0.3">
      <c r="A2" s="3" t="s">
        <v>24</v>
      </c>
      <c r="B2" s="3"/>
    </row>
    <row r="4" spans="1:7" s="4" customForma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</row>
    <row r="5" spans="1:7" x14ac:dyDescent="0.25">
      <c r="A5" t="s">
        <v>0</v>
      </c>
      <c r="B5" t="s">
        <v>30</v>
      </c>
      <c r="C5" s="1">
        <v>138</v>
      </c>
      <c r="D5" s="1">
        <v>9</v>
      </c>
      <c r="E5" s="1">
        <f>C5*D5</f>
        <v>1242</v>
      </c>
    </row>
    <row r="6" spans="1:7" x14ac:dyDescent="0.25">
      <c r="A6" t="s">
        <v>3</v>
      </c>
      <c r="B6" t="s">
        <v>31</v>
      </c>
      <c r="C6" s="1">
        <v>77</v>
      </c>
      <c r="D6" s="1">
        <v>8.5</v>
      </c>
      <c r="E6" s="1">
        <f t="shared" ref="E6:E11" si="0">C6*D6</f>
        <v>654.5</v>
      </c>
      <c r="F6" s="4"/>
      <c r="G6" s="4"/>
    </row>
    <row r="7" spans="1:7" x14ac:dyDescent="0.25">
      <c r="A7" t="s">
        <v>4</v>
      </c>
      <c r="B7" t="s">
        <v>32</v>
      </c>
      <c r="C7" s="1">
        <v>140</v>
      </c>
      <c r="D7" s="1">
        <v>8.5</v>
      </c>
      <c r="E7" s="1">
        <f t="shared" si="0"/>
        <v>1190</v>
      </c>
      <c r="F7" s="4"/>
      <c r="G7" s="4"/>
    </row>
    <row r="8" spans="1:7" x14ac:dyDescent="0.25">
      <c r="A8" t="s">
        <v>5</v>
      </c>
      <c r="B8" t="s">
        <v>33</v>
      </c>
      <c r="C8" s="1">
        <v>145</v>
      </c>
      <c r="D8" s="1">
        <v>9.5</v>
      </c>
      <c r="E8" s="1">
        <f t="shared" si="0"/>
        <v>1377.5</v>
      </c>
    </row>
    <row r="9" spans="1:7" x14ac:dyDescent="0.25">
      <c r="A9" t="s">
        <v>6</v>
      </c>
      <c r="B9" t="s">
        <v>33</v>
      </c>
      <c r="C9" s="1">
        <v>151</v>
      </c>
      <c r="D9" s="1">
        <v>9</v>
      </c>
      <c r="E9" s="1">
        <f t="shared" si="0"/>
        <v>1359</v>
      </c>
    </row>
    <row r="10" spans="1:7" x14ac:dyDescent="0.25">
      <c r="A10" t="s">
        <v>7</v>
      </c>
      <c r="B10" t="s">
        <v>30</v>
      </c>
      <c r="C10" s="1">
        <v>129</v>
      </c>
      <c r="D10" s="1">
        <v>8</v>
      </c>
      <c r="E10" s="1">
        <f t="shared" si="0"/>
        <v>1032</v>
      </c>
    </row>
    <row r="11" spans="1:7" x14ac:dyDescent="0.25">
      <c r="A11" t="s">
        <v>8</v>
      </c>
      <c r="B11" t="s">
        <v>32</v>
      </c>
      <c r="C11" s="1">
        <v>136</v>
      </c>
      <c r="D11" s="1">
        <v>9</v>
      </c>
      <c r="E11" s="1">
        <f t="shared" si="0"/>
        <v>1224</v>
      </c>
    </row>
    <row r="12" spans="1:7" x14ac:dyDescent="0.25">
      <c r="A12" t="s">
        <v>13</v>
      </c>
      <c r="C12" s="6">
        <f>SUBTOTAL(109,Tabell1[Tuntimäärä])</f>
        <v>916</v>
      </c>
      <c r="D12" s="6">
        <f>SUBTOTAL(109,Tabell1[Tuntipalkka])</f>
        <v>61.5</v>
      </c>
      <c r="E12" s="5">
        <f>SUBTOTAL(109,Tabell1[Maksettu])</f>
        <v>8079</v>
      </c>
    </row>
    <row r="15" spans="1:7" x14ac:dyDescent="0.25">
      <c r="A15" s="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FDAF-C194-465E-9C5B-06750729C7F1}">
  <dimension ref="A2:G15"/>
  <sheetViews>
    <sheetView zoomScale="120" zoomScaleNormal="120" workbookViewId="0">
      <selection activeCell="E18" sqref="E18"/>
    </sheetView>
  </sheetViews>
  <sheetFormatPr defaultColWidth="8.85546875" defaultRowHeight="15" x14ac:dyDescent="0.25"/>
  <cols>
    <col min="1" max="1" width="10.7109375" customWidth="1"/>
    <col min="2" max="2" width="12.85546875" bestFit="1" customWidth="1"/>
    <col min="3" max="3" width="14.7109375" customWidth="1"/>
    <col min="4" max="4" width="11.7109375" customWidth="1"/>
    <col min="5" max="5" width="12.28515625" bestFit="1" customWidth="1"/>
    <col min="7" max="7" width="8.85546875" customWidth="1"/>
  </cols>
  <sheetData>
    <row r="2" spans="1:7" ht="18.75" x14ac:dyDescent="0.3">
      <c r="A2" s="3" t="s">
        <v>34</v>
      </c>
      <c r="B2" s="3"/>
    </row>
    <row r="4" spans="1:7" s="4" customForma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</row>
    <row r="5" spans="1:7" x14ac:dyDescent="0.25">
      <c r="A5" t="s">
        <v>0</v>
      </c>
      <c r="B5" t="s">
        <v>30</v>
      </c>
      <c r="C5" s="1">
        <v>100</v>
      </c>
      <c r="D5" s="1">
        <v>9</v>
      </c>
      <c r="E5" s="1">
        <f>C5*D5</f>
        <v>900</v>
      </c>
    </row>
    <row r="6" spans="1:7" x14ac:dyDescent="0.25">
      <c r="A6" t="s">
        <v>3</v>
      </c>
      <c r="B6" t="s">
        <v>31</v>
      </c>
      <c r="C6" s="1">
        <v>89</v>
      </c>
      <c r="D6" s="1">
        <v>8.5</v>
      </c>
      <c r="E6" s="1">
        <f t="shared" ref="E6:E11" si="0">C6*D6</f>
        <v>756.5</v>
      </c>
      <c r="F6" s="4"/>
      <c r="G6" s="4"/>
    </row>
    <row r="7" spans="1:7" x14ac:dyDescent="0.25">
      <c r="A7" t="s">
        <v>4</v>
      </c>
      <c r="B7" t="s">
        <v>32</v>
      </c>
      <c r="C7" s="1">
        <v>96</v>
      </c>
      <c r="D7" s="1">
        <v>8.5</v>
      </c>
      <c r="E7" s="1">
        <f t="shared" si="0"/>
        <v>816</v>
      </c>
      <c r="F7" s="4"/>
      <c r="G7" s="4"/>
    </row>
    <row r="8" spans="1:7" x14ac:dyDescent="0.25">
      <c r="A8" t="s">
        <v>5</v>
      </c>
      <c r="B8" t="s">
        <v>33</v>
      </c>
      <c r="C8" s="1">
        <v>140</v>
      </c>
      <c r="D8" s="1">
        <v>9.5</v>
      </c>
      <c r="E8" s="1">
        <f t="shared" si="0"/>
        <v>1330</v>
      </c>
    </row>
    <row r="9" spans="1:7" x14ac:dyDescent="0.25">
      <c r="A9" t="s">
        <v>6</v>
      </c>
      <c r="B9" t="s">
        <v>33</v>
      </c>
      <c r="C9" s="1">
        <v>140</v>
      </c>
      <c r="D9" s="1">
        <v>9</v>
      </c>
      <c r="E9" s="1">
        <f t="shared" si="0"/>
        <v>1260</v>
      </c>
    </row>
    <row r="10" spans="1:7" x14ac:dyDescent="0.25">
      <c r="A10" t="s">
        <v>7</v>
      </c>
      <c r="B10" t="s">
        <v>30</v>
      </c>
      <c r="C10" s="1">
        <v>32</v>
      </c>
      <c r="D10" s="1">
        <v>8</v>
      </c>
      <c r="E10" s="1">
        <f t="shared" si="0"/>
        <v>256</v>
      </c>
    </row>
    <row r="11" spans="1:7" x14ac:dyDescent="0.25">
      <c r="A11" t="s">
        <v>8</v>
      </c>
      <c r="B11" t="s">
        <v>32</v>
      </c>
      <c r="C11" s="1">
        <v>12</v>
      </c>
      <c r="D11" s="1">
        <v>9</v>
      </c>
      <c r="E11" s="1">
        <f t="shared" si="0"/>
        <v>108</v>
      </c>
    </row>
    <row r="12" spans="1:7" x14ac:dyDescent="0.25">
      <c r="A12" t="s">
        <v>13</v>
      </c>
      <c r="C12" s="6">
        <f>SUBTOTAL(109,Tabell14[Tuntimäärä])</f>
        <v>609</v>
      </c>
      <c r="D12" s="6">
        <f>SUBTOTAL(109,Tabell14[Tuntipalkka])</f>
        <v>61.5</v>
      </c>
      <c r="E12" s="5">
        <f>SUBTOTAL(109,Tabell14[Maksettu])</f>
        <v>5426.5</v>
      </c>
    </row>
    <row r="15" spans="1:7" x14ac:dyDescent="0.25">
      <c r="A15" s="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4B28-8AD5-4CC9-AAD4-680592DD33A4}">
  <dimension ref="A2:G15"/>
  <sheetViews>
    <sheetView zoomScale="120" zoomScaleNormal="120" workbookViewId="0">
      <selection activeCell="A2" sqref="A2"/>
    </sheetView>
  </sheetViews>
  <sheetFormatPr defaultColWidth="8.85546875" defaultRowHeight="15" x14ac:dyDescent="0.25"/>
  <cols>
    <col min="1" max="1" width="10.7109375" customWidth="1"/>
    <col min="2" max="2" width="12.85546875" bestFit="1" customWidth="1"/>
    <col min="3" max="3" width="14.7109375" customWidth="1"/>
    <col min="4" max="4" width="11.7109375" customWidth="1"/>
    <col min="5" max="5" width="12.28515625" bestFit="1" customWidth="1"/>
    <col min="7" max="7" width="8.85546875" customWidth="1"/>
  </cols>
  <sheetData>
    <row r="2" spans="1:7" ht="18.75" x14ac:dyDescent="0.3">
      <c r="A2" s="3" t="s">
        <v>35</v>
      </c>
      <c r="B2" s="3"/>
    </row>
    <row r="4" spans="1:7" s="4" customForma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</row>
    <row r="5" spans="1:7" x14ac:dyDescent="0.25">
      <c r="A5" t="s">
        <v>0</v>
      </c>
      <c r="B5" t="s">
        <v>30</v>
      </c>
      <c r="C5" s="1">
        <v>138</v>
      </c>
      <c r="D5" s="1">
        <v>9</v>
      </c>
      <c r="E5" s="1">
        <f>C5*D5</f>
        <v>1242</v>
      </c>
    </row>
    <row r="6" spans="1:7" x14ac:dyDescent="0.25">
      <c r="A6" t="s">
        <v>3</v>
      </c>
      <c r="B6" t="s">
        <v>31</v>
      </c>
      <c r="C6" s="1">
        <v>77</v>
      </c>
      <c r="D6" s="1">
        <v>8.5</v>
      </c>
      <c r="E6" s="1">
        <f t="shared" ref="E6:E11" si="0">C6*D6</f>
        <v>654.5</v>
      </c>
      <c r="F6" s="4"/>
      <c r="G6" s="4"/>
    </row>
    <row r="7" spans="1:7" x14ac:dyDescent="0.25">
      <c r="A7" t="s">
        <v>4</v>
      </c>
      <c r="B7" t="s">
        <v>32</v>
      </c>
      <c r="C7" s="1">
        <v>140</v>
      </c>
      <c r="D7" s="1">
        <v>8.5</v>
      </c>
      <c r="E7" s="1">
        <f t="shared" si="0"/>
        <v>1190</v>
      </c>
      <c r="F7" s="4"/>
      <c r="G7" s="4"/>
    </row>
    <row r="8" spans="1:7" x14ac:dyDescent="0.25">
      <c r="A8" t="s">
        <v>5</v>
      </c>
      <c r="B8" t="s">
        <v>33</v>
      </c>
      <c r="C8" s="1">
        <v>145</v>
      </c>
      <c r="D8" s="1">
        <v>9.5</v>
      </c>
      <c r="E8" s="1">
        <f t="shared" si="0"/>
        <v>1377.5</v>
      </c>
    </row>
    <row r="9" spans="1:7" x14ac:dyDescent="0.25">
      <c r="A9" t="s">
        <v>6</v>
      </c>
      <c r="B9" t="s">
        <v>33</v>
      </c>
      <c r="C9" s="1">
        <v>151</v>
      </c>
      <c r="D9" s="1">
        <v>9</v>
      </c>
      <c r="E9" s="1">
        <f t="shared" si="0"/>
        <v>1359</v>
      </c>
    </row>
    <row r="10" spans="1:7" x14ac:dyDescent="0.25">
      <c r="A10" t="s">
        <v>7</v>
      </c>
      <c r="B10" t="s">
        <v>30</v>
      </c>
      <c r="C10" s="1">
        <v>129</v>
      </c>
      <c r="D10" s="1">
        <v>8</v>
      </c>
      <c r="E10" s="1">
        <f t="shared" si="0"/>
        <v>1032</v>
      </c>
    </row>
    <row r="11" spans="1:7" x14ac:dyDescent="0.25">
      <c r="A11" t="s">
        <v>8</v>
      </c>
      <c r="B11" t="s">
        <v>32</v>
      </c>
      <c r="C11" s="1">
        <v>136</v>
      </c>
      <c r="D11" s="1">
        <v>9</v>
      </c>
      <c r="E11" s="1">
        <f t="shared" si="0"/>
        <v>1224</v>
      </c>
    </row>
    <row r="12" spans="1:7" x14ac:dyDescent="0.25">
      <c r="A12" t="s">
        <v>13</v>
      </c>
      <c r="C12" s="6">
        <f>SUBTOTAL(109,Tabell145[Tuntimäärä])</f>
        <v>916</v>
      </c>
      <c r="D12" s="6">
        <f>SUBTOTAL(109,Tabell145[Tuntipalkka])</f>
        <v>61.5</v>
      </c>
      <c r="E12" s="5">
        <f>SUBTOTAL(109,Tabell145[Maksettu])</f>
        <v>8079</v>
      </c>
    </row>
    <row r="15" spans="1:7" x14ac:dyDescent="0.25">
      <c r="A15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87E0-2544-495D-95C1-58895ACE8E45}">
  <dimension ref="A2:G15"/>
  <sheetViews>
    <sheetView zoomScale="120" zoomScaleNormal="120" workbookViewId="0">
      <selection activeCell="C12" sqref="C12"/>
    </sheetView>
  </sheetViews>
  <sheetFormatPr defaultColWidth="8.85546875" defaultRowHeight="15" x14ac:dyDescent="0.25"/>
  <cols>
    <col min="1" max="1" width="10.7109375" customWidth="1"/>
    <col min="2" max="2" width="12.85546875" bestFit="1" customWidth="1"/>
    <col min="3" max="3" width="14.7109375" customWidth="1"/>
    <col min="4" max="4" width="11.7109375" customWidth="1"/>
    <col min="5" max="5" width="12.28515625" bestFit="1" customWidth="1"/>
    <col min="7" max="7" width="8.85546875" customWidth="1"/>
  </cols>
  <sheetData>
    <row r="2" spans="1:7" ht="18.75" x14ac:dyDescent="0.3">
      <c r="A2" s="3" t="s">
        <v>36</v>
      </c>
      <c r="B2" s="3"/>
    </row>
    <row r="4" spans="1:7" s="4" customForma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</row>
    <row r="5" spans="1:7" x14ac:dyDescent="0.25">
      <c r="A5" t="s">
        <v>0</v>
      </c>
      <c r="B5" t="s">
        <v>30</v>
      </c>
      <c r="C5" s="1">
        <v>120</v>
      </c>
      <c r="D5" s="1">
        <v>9</v>
      </c>
      <c r="E5" s="1">
        <f>C5*D5</f>
        <v>1080</v>
      </c>
    </row>
    <row r="6" spans="1:7" x14ac:dyDescent="0.25">
      <c r="A6" t="s">
        <v>3</v>
      </c>
      <c r="B6" t="s">
        <v>31</v>
      </c>
      <c r="C6" s="1">
        <v>70</v>
      </c>
      <c r="D6" s="1">
        <v>8.5</v>
      </c>
      <c r="E6" s="1">
        <f t="shared" ref="E6:E11" si="0">C6*D6</f>
        <v>595</v>
      </c>
      <c r="F6" s="4"/>
      <c r="G6" s="4"/>
    </row>
    <row r="7" spans="1:7" x14ac:dyDescent="0.25">
      <c r="A7" t="s">
        <v>4</v>
      </c>
      <c r="B7" t="s">
        <v>32</v>
      </c>
      <c r="C7" s="1">
        <v>120</v>
      </c>
      <c r="D7" s="1">
        <v>8.5</v>
      </c>
      <c r="E7" s="1">
        <f t="shared" si="0"/>
        <v>1020</v>
      </c>
      <c r="F7" s="4"/>
      <c r="G7" s="4"/>
    </row>
    <row r="8" spans="1:7" x14ac:dyDescent="0.25">
      <c r="A8" t="s">
        <v>5</v>
      </c>
      <c r="B8" t="s">
        <v>33</v>
      </c>
      <c r="C8" s="1">
        <v>152</v>
      </c>
      <c r="D8" s="1">
        <v>9.5</v>
      </c>
      <c r="E8" s="1">
        <f t="shared" si="0"/>
        <v>1444</v>
      </c>
    </row>
    <row r="9" spans="1:7" x14ac:dyDescent="0.25">
      <c r="A9" t="s">
        <v>6</v>
      </c>
      <c r="B9" t="s">
        <v>33</v>
      </c>
      <c r="C9" s="1">
        <v>150</v>
      </c>
      <c r="D9" s="1">
        <v>9</v>
      </c>
      <c r="E9" s="1">
        <f t="shared" si="0"/>
        <v>1350</v>
      </c>
    </row>
    <row r="10" spans="1:7" x14ac:dyDescent="0.25">
      <c r="A10" t="s">
        <v>7</v>
      </c>
      <c r="B10" t="s">
        <v>30</v>
      </c>
      <c r="C10" s="1">
        <v>132</v>
      </c>
      <c r="D10" s="1">
        <v>8</v>
      </c>
      <c r="E10" s="1">
        <f t="shared" si="0"/>
        <v>1056</v>
      </c>
    </row>
    <row r="11" spans="1:7" x14ac:dyDescent="0.25">
      <c r="A11" t="s">
        <v>8</v>
      </c>
      <c r="B11" t="s">
        <v>32</v>
      </c>
      <c r="C11" s="1">
        <v>154</v>
      </c>
      <c r="D11" s="1">
        <v>9</v>
      </c>
      <c r="E11" s="1">
        <f t="shared" si="0"/>
        <v>1386</v>
      </c>
    </row>
    <row r="12" spans="1:7" x14ac:dyDescent="0.25">
      <c r="A12" t="s">
        <v>13</v>
      </c>
      <c r="C12" s="6">
        <f>SUBTOTAL(109,Tabell1456[Tuntimäärä])</f>
        <v>898</v>
      </c>
      <c r="D12" s="6">
        <f>SUBTOTAL(109,Tabell1456[Tuntipalkka])</f>
        <v>61.5</v>
      </c>
      <c r="E12" s="5">
        <f>SUBTOTAL(109,Tabell1456[Maksettu])</f>
        <v>7931</v>
      </c>
    </row>
    <row r="15" spans="1:7" x14ac:dyDescent="0.25">
      <c r="A15" s="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0537-AD9F-4A1E-9266-B721BE3DF146}">
  <dimension ref="A2:G15"/>
  <sheetViews>
    <sheetView tabSelected="1" zoomScale="120" zoomScaleNormal="120" workbookViewId="0">
      <selection activeCell="C6" sqref="C6"/>
    </sheetView>
  </sheetViews>
  <sheetFormatPr defaultColWidth="8.85546875" defaultRowHeight="15" x14ac:dyDescent="0.25"/>
  <cols>
    <col min="1" max="1" width="10.7109375" customWidth="1"/>
    <col min="2" max="2" width="12.85546875" bestFit="1" customWidth="1"/>
    <col min="3" max="3" width="14.7109375" customWidth="1"/>
    <col min="4" max="4" width="11.7109375" customWidth="1"/>
    <col min="5" max="5" width="12.28515625" bestFit="1" customWidth="1"/>
    <col min="7" max="7" width="8.85546875" customWidth="1"/>
  </cols>
  <sheetData>
    <row r="2" spans="1:7" ht="18.75" x14ac:dyDescent="0.3">
      <c r="A2" s="3" t="s">
        <v>37</v>
      </c>
      <c r="B2" s="3"/>
    </row>
    <row r="4" spans="1:7" s="4" customForma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</row>
    <row r="5" spans="1:7" x14ac:dyDescent="0.25">
      <c r="A5" t="s">
        <v>0</v>
      </c>
      <c r="B5" t="s">
        <v>30</v>
      </c>
      <c r="C5" s="1">
        <v>91</v>
      </c>
      <c r="D5" s="1">
        <v>9</v>
      </c>
      <c r="E5" s="1">
        <f>C5*D5</f>
        <v>819</v>
      </c>
    </row>
    <row r="6" spans="1:7" x14ac:dyDescent="0.25">
      <c r="A6" t="s">
        <v>3</v>
      </c>
      <c r="B6" t="s">
        <v>31</v>
      </c>
      <c r="C6" s="1">
        <v>82</v>
      </c>
      <c r="D6" s="1">
        <v>8.5</v>
      </c>
      <c r="E6" s="1">
        <f t="shared" ref="E6:E11" si="0">C6*D6</f>
        <v>697</v>
      </c>
      <c r="F6" s="4"/>
      <c r="G6" s="4"/>
    </row>
    <row r="7" spans="1:7" x14ac:dyDescent="0.25">
      <c r="A7" t="s">
        <v>4</v>
      </c>
      <c r="B7" t="s">
        <v>32</v>
      </c>
      <c r="C7" s="1">
        <v>140</v>
      </c>
      <c r="D7" s="1">
        <v>8.5</v>
      </c>
      <c r="E7" s="1">
        <f t="shared" si="0"/>
        <v>1190</v>
      </c>
      <c r="F7" s="4"/>
      <c r="G7" s="4"/>
    </row>
    <row r="8" spans="1:7" x14ac:dyDescent="0.25">
      <c r="A8" t="s">
        <v>5</v>
      </c>
      <c r="B8" t="s">
        <v>33</v>
      </c>
      <c r="C8" s="1">
        <v>160</v>
      </c>
      <c r="D8" s="1">
        <v>9.5</v>
      </c>
      <c r="E8" s="1">
        <f t="shared" si="0"/>
        <v>1520</v>
      </c>
    </row>
    <row r="9" spans="1:7" x14ac:dyDescent="0.25">
      <c r="A9" t="s">
        <v>6</v>
      </c>
      <c r="B9" t="s">
        <v>33</v>
      </c>
      <c r="C9" s="1">
        <v>53</v>
      </c>
      <c r="D9" s="1">
        <v>9</v>
      </c>
      <c r="E9" s="1">
        <f t="shared" si="0"/>
        <v>477</v>
      </c>
    </row>
    <row r="10" spans="1:7" x14ac:dyDescent="0.25">
      <c r="A10" t="s">
        <v>7</v>
      </c>
      <c r="B10" t="s">
        <v>30</v>
      </c>
      <c r="C10" s="1">
        <v>142</v>
      </c>
      <c r="D10" s="1">
        <v>8</v>
      </c>
      <c r="E10" s="1">
        <f t="shared" si="0"/>
        <v>1136</v>
      </c>
    </row>
    <row r="11" spans="1:7" x14ac:dyDescent="0.25">
      <c r="A11" t="s">
        <v>8</v>
      </c>
      <c r="B11" t="s">
        <v>32</v>
      </c>
      <c r="C11" s="1">
        <v>136</v>
      </c>
      <c r="D11" s="1">
        <v>9</v>
      </c>
      <c r="E11" s="1">
        <f t="shared" si="0"/>
        <v>1224</v>
      </c>
    </row>
    <row r="12" spans="1:7" x14ac:dyDescent="0.25">
      <c r="A12" t="s">
        <v>13</v>
      </c>
      <c r="C12" s="6">
        <f>SUBTOTAL(109,Tabell14567[Tuntimäärä])</f>
        <v>804</v>
      </c>
      <c r="D12" s="6">
        <f>SUBTOTAL(109,Tabell14567[Tuntipalkka])</f>
        <v>61.5</v>
      </c>
      <c r="E12" s="5">
        <f>SUBTOTAL(109,Tabell14567[Maksettu])</f>
        <v>7063</v>
      </c>
    </row>
    <row r="15" spans="1:7" x14ac:dyDescent="0.25">
      <c r="A15" s="8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1"/>
  <sheetViews>
    <sheetView zoomScale="120" zoomScaleNormal="120" workbookViewId="0">
      <selection activeCell="H11" sqref="H11"/>
    </sheetView>
  </sheetViews>
  <sheetFormatPr defaultColWidth="8.85546875"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14</v>
      </c>
      <c r="B2" s="3"/>
      <c r="C2" t="s">
        <v>19</v>
      </c>
    </row>
    <row r="3" spans="1:12" x14ac:dyDescent="0.25">
      <c r="C3" t="s">
        <v>20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23</v>
      </c>
      <c r="L4"/>
    </row>
    <row r="5" spans="1:12" x14ac:dyDescent="0.25">
      <c r="A5" t="s">
        <v>0</v>
      </c>
      <c r="B5" t="s">
        <v>9</v>
      </c>
      <c r="C5" s="1" t="s">
        <v>21</v>
      </c>
      <c r="D5" s="1" t="s">
        <v>21</v>
      </c>
      <c r="E5" s="1" t="s">
        <v>21</v>
      </c>
      <c r="F5" s="7" t="s">
        <v>21</v>
      </c>
      <c r="G5" s="7"/>
    </row>
    <row r="6" spans="1:12" x14ac:dyDescent="0.25">
      <c r="A6" t="s">
        <v>3</v>
      </c>
      <c r="B6" t="s">
        <v>10</v>
      </c>
      <c r="C6" s="1" t="s">
        <v>21</v>
      </c>
      <c r="D6" s="1" t="s">
        <v>21</v>
      </c>
      <c r="E6" s="4" t="s">
        <v>22</v>
      </c>
      <c r="F6" s="7"/>
      <c r="G6" s="7"/>
    </row>
    <row r="7" spans="1:12" x14ac:dyDescent="0.25">
      <c r="A7" t="s">
        <v>4</v>
      </c>
      <c r="B7" t="s">
        <v>11</v>
      </c>
      <c r="C7" s="1" t="s">
        <v>21</v>
      </c>
      <c r="D7" s="1" t="s">
        <v>21</v>
      </c>
      <c r="E7" s="4" t="s">
        <v>22</v>
      </c>
      <c r="F7" s="7"/>
      <c r="G7" s="7"/>
    </row>
    <row r="8" spans="1:12" x14ac:dyDescent="0.25">
      <c r="A8" t="s">
        <v>5</v>
      </c>
      <c r="B8" t="s">
        <v>12</v>
      </c>
      <c r="C8" s="1" t="s">
        <v>21</v>
      </c>
      <c r="D8" s="1" t="s">
        <v>21</v>
      </c>
      <c r="E8" s="1" t="s">
        <v>21</v>
      </c>
      <c r="F8" s="7"/>
      <c r="G8" s="7"/>
    </row>
    <row r="9" spans="1:12" x14ac:dyDescent="0.25">
      <c r="A9" t="s">
        <v>6</v>
      </c>
      <c r="B9" t="s">
        <v>12</v>
      </c>
      <c r="C9" s="1" t="s">
        <v>21</v>
      </c>
      <c r="D9" s="1" t="s">
        <v>21</v>
      </c>
      <c r="E9" s="1" t="s">
        <v>21</v>
      </c>
      <c r="F9" s="7"/>
      <c r="G9" s="7"/>
    </row>
    <row r="10" spans="1:12" x14ac:dyDescent="0.25">
      <c r="A10" t="s">
        <v>7</v>
      </c>
      <c r="B10" t="s">
        <v>9</v>
      </c>
      <c r="C10" s="1" t="s">
        <v>21</v>
      </c>
      <c r="D10" s="1" t="s">
        <v>21</v>
      </c>
      <c r="E10" s="1" t="s">
        <v>21</v>
      </c>
      <c r="F10" s="7"/>
      <c r="G10" s="7"/>
    </row>
    <row r="11" spans="1:12" x14ac:dyDescent="0.25">
      <c r="A11" t="s">
        <v>8</v>
      </c>
      <c r="B11" t="s">
        <v>11</v>
      </c>
      <c r="C11" s="1" t="s">
        <v>21</v>
      </c>
      <c r="D11" s="1" t="s">
        <v>21</v>
      </c>
      <c r="E11" s="1" t="s">
        <v>21</v>
      </c>
      <c r="F11" s="7" t="s">
        <v>21</v>
      </c>
      <c r="G11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Tammikuu</vt:lpstr>
      <vt:lpstr>Helmikuu</vt:lpstr>
      <vt:lpstr>Maaliskuu</vt:lpstr>
      <vt:lpstr>Huhtikuu</vt:lpstr>
      <vt:lpstr>Toukokuu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2017-09-20T09:53:42Z</dcterms:modified>
</cp:coreProperties>
</file>