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/>
  <mc:AlternateContent xmlns:mc="http://schemas.openxmlformats.org/markup-compatibility/2006">
    <mc:Choice Requires="x15">
      <x15ac:absPath xmlns:x15ac="http://schemas.microsoft.com/office/spreadsheetml/2010/11/ac" url="\\Mac\Home\Desktop\Learnesy\Lektionsfiler\"/>
    </mc:Choice>
  </mc:AlternateContent>
  <bookViews>
    <workbookView xWindow="0" yWindow="0" windowWidth="18870" windowHeight="7215"/>
  </bookViews>
  <sheets>
    <sheet name="Lönelista" sheetId="4" r:id="rId1"/>
    <sheet name="Utbildning" sheetId="3" state="hidden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4" l="1"/>
  <c r="C14" i="4"/>
  <c r="E14" i="4"/>
  <c r="D14" i="4"/>
  <c r="E12" i="4" l="1"/>
  <c r="E13" i="4"/>
  <c r="F13" i="4" s="1"/>
  <c r="J7" i="4"/>
  <c r="J8" i="4"/>
  <c r="J9" i="4"/>
  <c r="J10" i="4"/>
  <c r="J11" i="4"/>
  <c r="J12" i="4"/>
  <c r="J6" i="4"/>
  <c r="E7" i="4" l="1"/>
  <c r="F7" i="4" s="1"/>
  <c r="E8" i="4"/>
  <c r="F8" i="4" s="1"/>
  <c r="E9" i="4"/>
  <c r="F9" i="4" s="1"/>
  <c r="E10" i="4"/>
  <c r="F10" i="4" s="1"/>
  <c r="E11" i="4"/>
  <c r="F11" i="4" s="1"/>
  <c r="F12" i="4"/>
  <c r="E6" i="4"/>
  <c r="F6" i="4" l="1"/>
  <c r="F3" i="4" l="1"/>
</calcChain>
</file>

<file path=xl/sharedStrings.xml><?xml version="1.0" encoding="utf-8"?>
<sst xmlns="http://schemas.openxmlformats.org/spreadsheetml/2006/main" count="84" uniqueCount="48">
  <si>
    <t>Lena</t>
  </si>
  <si>
    <t>Namn</t>
  </si>
  <si>
    <t>Avdelning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</si>
  <si>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</si>
  <si>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</si>
  <si>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</si>
  <si>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</si>
  <si>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</si>
  <si>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</si>
  <si>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</si>
  <si>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</si>
  <si>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</si>
  <si>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</si>
  <si>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Summa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</si>
  <si>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</si>
  <si>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</si>
  <si>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</si>
  <si>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</si>
  <si>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</si>
  <si>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</si>
  <si>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</si>
  <si>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</si>
  <si>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</si>
  <si>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måndag</t>
  </si>
  <si>
    <t>tisdag</t>
  </si>
  <si>
    <t>onsdag</t>
  </si>
  <si>
    <t>torsdag</t>
  </si>
  <si>
    <t>Del 4</t>
  </si>
  <si>
    <t>Ludwig</t>
  </si>
  <si>
    <t>Talous</t>
  </si>
  <si>
    <t>Palkkataulukko</t>
  </si>
  <si>
    <t>Nimi</t>
  </si>
  <si>
    <t>Osasto</t>
  </si>
  <si>
    <t>Tuntimäärä</t>
  </si>
  <si>
    <t>Tuntipalkka</t>
  </si>
  <si>
    <t>Maksettu</t>
  </si>
  <si>
    <t>Uusi palkka</t>
  </si>
  <si>
    <t>Hallinto</t>
  </si>
  <si>
    <t>Henkilökunta</t>
  </si>
  <si>
    <t>Myynti</t>
  </si>
  <si>
    <t>Johto</t>
  </si>
  <si>
    <t>Palkankorotus:</t>
  </si>
  <si>
    <t>Uusi palkka:</t>
  </si>
  <si>
    <t>Aloituspvm.</t>
  </si>
  <si>
    <t>Lopetuspvm.</t>
  </si>
  <si>
    <t>Työpäiviä</t>
  </si>
  <si>
    <t>Alkaa</t>
  </si>
  <si>
    <t>Loppuu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</si>
</sst>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k_r_-;\-* #,##0.00\ _k_r_-;_-* &quot;-&quot;??\ _k_r_-;_-@_-"/>
    <numFmt numFmtId="165" formatCode="_-* #,##0\ _k_r_-;\-* #,##0\ _k_r_-;_-* &quot;-&quot;??\ _k_r_-;_-@_-"/>
    <numFmt numFmtId="166" formatCode="0.0%"/>
    <numFmt numFmtId="168" formatCode="d\.m\.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165" fontId="0" fillId="0" borderId="0" xfId="1" applyNumberFormat="1" applyFont="1"/>
    <xf numFmtId="0" fontId="0" fillId="0" borderId="1" xfId="0" applyFont="1" applyBorder="1"/>
    <xf numFmtId="0" fontId="2" fillId="2" borderId="0" xfId="0" applyFont="1" applyFill="1"/>
    <xf numFmtId="0" fontId="0" fillId="0" borderId="0" xfId="0" applyFont="1"/>
    <xf numFmtId="165" fontId="3" fillId="0" borderId="0" xfId="1" applyNumberFormat="1" applyFont="1"/>
    <xf numFmtId="165" fontId="0" fillId="0" borderId="0" xfId="0" applyNumberFormat="1"/>
    <xf numFmtId="0" fontId="0" fillId="0" borderId="2" xfId="0" applyBorder="1"/>
    <xf numFmtId="0" fontId="0" fillId="0" borderId="0" xfId="0" applyBorder="1"/>
    <xf numFmtId="165" fontId="0" fillId="0" borderId="0" xfId="0" applyNumberFormat="1" applyBorder="1"/>
    <xf numFmtId="166" fontId="0" fillId="0" borderId="2" xfId="0" applyNumberFormat="1" applyBorder="1"/>
    <xf numFmtId="16" fontId="0" fillId="0" borderId="0" xfId="0" applyNumberFormat="1"/>
    <xf numFmtId="0" fontId="5" fillId="3" borderId="0" xfId="0" applyFont="1" applyFill="1"/>
    <xf numFmtId="0" fontId="4" fillId="3" borderId="0" xfId="0" applyFont="1" applyFill="1"/>
    <xf numFmtId="165" fontId="4" fillId="3" borderId="0" xfId="0" applyNumberFormat="1" applyFont="1" applyFill="1"/>
    <xf numFmtId="0" fontId="0" fillId="0" borderId="0" xfId="0" applyFill="1" applyBorder="1"/>
    <xf numFmtId="165" fontId="0" fillId="0" borderId="0" xfId="0" applyNumberFormat="1" applyFill="1" applyBorder="1"/>
    <xf numFmtId="20" fontId="0" fillId="0" borderId="0" xfId="0" applyNumberFormat="1"/>
    <xf numFmtId="168" fontId="0" fillId="0" borderId="0" xfId="0" applyNumberFormat="1"/>
  </cellXfs>
  <cellStyles count="2">
    <cellStyle name="Normaali" xfId="0" builtinId="0"/>
    <cellStyle name="Pilkku" xfId="1" builtinId="3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ell13" displayName="Tabell13" ref="A4:G11" headerRowDxfId="11" dataDxfId="10">
  <autoFilter ref="A4:G11">
    <filterColumn colId="0" hiddenButton="1"/>
    <filterColumn colId="1" hiddenButton="1"/>
    <filterColumn colId="2" hiddenButton="1"/>
    <filterColumn colId="3" hiddenButton="1"/>
    <filterColumn colId="4" hiddenButton="1"/>
  </autoFilter>
  <tableColumns count="7">
    <tableColumn id="1" name="Namn" totalsRowLabel="Summa"/>
    <tableColumn id="2" name="Avdelning"/>
    <tableColumn id="3" name="Ska gå utbildning" totalsRowFunction="sum" dataDxfId="9" totalsRowDxfId="8"/>
    <tableColumn id="4" name="Del 1" totalsRowFunction="sum" dataDxfId="7" totalsRowDxfId="6"/>
    <tableColumn id="5" name="Del 2 " totalsRowFunction="sum" dataDxfId="5" totalsRowDxfId="4"/>
    <tableColumn id="6" name="Del 3" dataDxfId="3" totalsRowDxfId="2"/>
    <tableColumn id="15" name="Del 4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"/>
  <sheetViews>
    <sheetView tabSelected="1" zoomScale="145" zoomScaleNormal="145" workbookViewId="0">
      <selection activeCell="L3" sqref="L3"/>
    </sheetView>
  </sheetViews>
  <sheetFormatPr defaultRowHeight="15" x14ac:dyDescent="0.25"/>
  <cols>
    <col min="1" max="1" width="14.85546875" customWidth="1"/>
    <col min="2" max="2" width="13.5703125" bestFit="1" customWidth="1"/>
    <col min="3" max="3" width="11.140625" customWidth="1"/>
    <col min="4" max="4" width="12.42578125" bestFit="1" customWidth="1"/>
    <col min="5" max="5" width="18.28515625" bestFit="1" customWidth="1"/>
    <col min="6" max="6" width="12.42578125" bestFit="1" customWidth="1"/>
    <col min="7" max="7" width="6.28515625" customWidth="1"/>
    <col min="8" max="8" width="12" customWidth="1"/>
    <col min="9" max="9" width="13.5703125" customWidth="1"/>
    <col min="10" max="10" width="16.5703125" customWidth="1"/>
    <col min="11" max="11" width="9.140625" customWidth="1"/>
    <col min="12" max="13" width="12.85546875" customWidth="1"/>
  </cols>
  <sheetData>
    <row r="2" spans="1:13" ht="15.75" x14ac:dyDescent="0.25">
      <c r="A2" s="12" t="s">
        <v>30</v>
      </c>
      <c r="E2" s="7" t="s">
        <v>41</v>
      </c>
      <c r="F2" s="10">
        <v>0.03</v>
      </c>
    </row>
    <row r="3" spans="1:13" x14ac:dyDescent="0.25">
      <c r="E3" t="s">
        <v>42</v>
      </c>
      <c r="F3" s="6">
        <f>MEDIAN(F6,F7,F8,F9,F10,F11,F12)</f>
        <v>12792.6</v>
      </c>
    </row>
    <row r="4" spans="1:13" x14ac:dyDescent="0.25">
      <c r="F4" s="6"/>
    </row>
    <row r="5" spans="1:13" x14ac:dyDescent="0.25">
      <c r="A5" s="13" t="s">
        <v>31</v>
      </c>
      <c r="B5" s="13" t="s">
        <v>32</v>
      </c>
      <c r="C5" s="13" t="s">
        <v>33</v>
      </c>
      <c r="D5" s="13" t="s">
        <v>34</v>
      </c>
      <c r="E5" s="13" t="s">
        <v>35</v>
      </c>
      <c r="F5" s="13" t="s">
        <v>36</v>
      </c>
      <c r="H5" s="13" t="s">
        <v>43</v>
      </c>
      <c r="I5" s="13" t="s">
        <v>44</v>
      </c>
      <c r="J5" s="13" t="s">
        <v>45</v>
      </c>
      <c r="L5" s="13" t="s">
        <v>46</v>
      </c>
      <c r="M5" s="13" t="s">
        <v>47</v>
      </c>
    </row>
    <row r="6" spans="1:13" x14ac:dyDescent="0.25">
      <c r="A6" t="s">
        <v>0</v>
      </c>
      <c r="B6" t="s">
        <v>29</v>
      </c>
      <c r="C6" s="6">
        <v>138</v>
      </c>
      <c r="D6" s="6">
        <v>90</v>
      </c>
      <c r="E6" s="6">
        <f>C6*D6</f>
        <v>12420</v>
      </c>
      <c r="F6" s="6">
        <f t="shared" ref="F6:F12" si="0">E6*$F$2+E6</f>
        <v>12792.6</v>
      </c>
      <c r="H6" s="18">
        <v>42483</v>
      </c>
      <c r="I6" s="18">
        <v>42735</v>
      </c>
      <c r="J6">
        <f>NETWORKDAYS(H6,I6)</f>
        <v>180</v>
      </c>
      <c r="L6" s="17">
        <v>0.375</v>
      </c>
      <c r="M6" s="17">
        <v>0.70833333333333337</v>
      </c>
    </row>
    <row r="7" spans="1:13" x14ac:dyDescent="0.25">
      <c r="A7" t="s">
        <v>3</v>
      </c>
      <c r="B7" t="s">
        <v>37</v>
      </c>
      <c r="C7" s="6">
        <v>77</v>
      </c>
      <c r="D7" s="6">
        <v>88.5</v>
      </c>
      <c r="E7" s="6">
        <f t="shared" ref="E7:E11" si="1">C7*D7</f>
        <v>6814.5</v>
      </c>
      <c r="F7" s="6">
        <f t="shared" si="0"/>
        <v>7018.9350000000004</v>
      </c>
      <c r="H7" s="18">
        <v>42524</v>
      </c>
      <c r="I7" s="18">
        <v>42613</v>
      </c>
      <c r="J7">
        <f t="shared" ref="J7:J12" si="2">NETWORKDAYS(H7,I7)</f>
        <v>64</v>
      </c>
      <c r="L7" s="17">
        <v>0.27083333333333331</v>
      </c>
      <c r="M7" s="17">
        <v>0.72916666666666663</v>
      </c>
    </row>
    <row r="8" spans="1:13" x14ac:dyDescent="0.25">
      <c r="A8" t="s">
        <v>4</v>
      </c>
      <c r="B8" t="s">
        <v>38</v>
      </c>
      <c r="C8" s="6">
        <v>140</v>
      </c>
      <c r="D8" s="6">
        <v>87.5</v>
      </c>
      <c r="E8" s="6">
        <f t="shared" si="1"/>
        <v>12250</v>
      </c>
      <c r="F8" s="6">
        <f t="shared" si="0"/>
        <v>12617.5</v>
      </c>
      <c r="H8" s="18">
        <v>42620</v>
      </c>
      <c r="I8" s="18">
        <v>42735</v>
      </c>
      <c r="J8">
        <f t="shared" si="2"/>
        <v>83</v>
      </c>
      <c r="L8" s="17">
        <v>0.27083333333333331</v>
      </c>
      <c r="M8" s="17">
        <v>0.72916666666666663</v>
      </c>
    </row>
    <row r="9" spans="1:13" x14ac:dyDescent="0.25">
      <c r="A9" t="s">
        <v>5</v>
      </c>
      <c r="B9" t="s">
        <v>39</v>
      </c>
      <c r="C9" s="6">
        <v>145</v>
      </c>
      <c r="D9" s="6">
        <v>95</v>
      </c>
      <c r="E9" s="6">
        <f t="shared" si="1"/>
        <v>13775</v>
      </c>
      <c r="F9" s="6">
        <f t="shared" si="0"/>
        <v>14188.25</v>
      </c>
      <c r="H9" s="18">
        <v>42377</v>
      </c>
      <c r="I9" s="18">
        <v>42735</v>
      </c>
      <c r="J9">
        <f t="shared" si="2"/>
        <v>256</v>
      </c>
      <c r="L9" s="17">
        <v>0.375</v>
      </c>
      <c r="M9" s="17">
        <v>0.70833333333333337</v>
      </c>
    </row>
    <row r="10" spans="1:13" x14ac:dyDescent="0.25">
      <c r="A10" t="s">
        <v>6</v>
      </c>
      <c r="B10" t="s">
        <v>39</v>
      </c>
      <c r="C10" s="6">
        <v>151</v>
      </c>
      <c r="D10" s="6">
        <v>95</v>
      </c>
      <c r="E10" s="6">
        <f t="shared" si="1"/>
        <v>14345</v>
      </c>
      <c r="F10" s="6">
        <f t="shared" si="0"/>
        <v>14775.35</v>
      </c>
      <c r="H10" s="18">
        <v>42378</v>
      </c>
      <c r="I10" s="18">
        <v>42735</v>
      </c>
      <c r="J10">
        <f t="shared" si="2"/>
        <v>255</v>
      </c>
      <c r="L10" s="17">
        <v>0.375</v>
      </c>
      <c r="M10" s="17">
        <v>0.70833333333333337</v>
      </c>
    </row>
    <row r="11" spans="1:13" x14ac:dyDescent="0.25">
      <c r="A11" t="s">
        <v>7</v>
      </c>
      <c r="B11" t="s">
        <v>29</v>
      </c>
      <c r="C11" s="6">
        <v>129</v>
      </c>
      <c r="D11" s="6">
        <v>98</v>
      </c>
      <c r="E11" s="6">
        <f t="shared" si="1"/>
        <v>12642</v>
      </c>
      <c r="F11" s="6">
        <f t="shared" si="0"/>
        <v>13021.26</v>
      </c>
      <c r="H11" s="18">
        <v>42401</v>
      </c>
      <c r="I11" s="18">
        <v>42735</v>
      </c>
      <c r="J11">
        <f t="shared" si="2"/>
        <v>240</v>
      </c>
      <c r="L11" s="17">
        <v>0.375</v>
      </c>
      <c r="M11" s="17">
        <v>0.70833333333333337</v>
      </c>
    </row>
    <row r="12" spans="1:13" x14ac:dyDescent="0.25">
      <c r="A12" s="8" t="s">
        <v>8</v>
      </c>
      <c r="B12" s="8" t="s">
        <v>38</v>
      </c>
      <c r="C12" s="9">
        <v>136</v>
      </c>
      <c r="D12" s="9">
        <v>86</v>
      </c>
      <c r="E12" s="6">
        <f>C12*D12</f>
        <v>11696</v>
      </c>
      <c r="F12" s="6">
        <f t="shared" si="0"/>
        <v>12046.88</v>
      </c>
      <c r="H12" s="18">
        <v>42453</v>
      </c>
      <c r="I12" s="18">
        <v>42735</v>
      </c>
      <c r="J12">
        <f t="shared" si="2"/>
        <v>202</v>
      </c>
      <c r="L12" s="17">
        <v>0.375</v>
      </c>
      <c r="M12" s="17">
        <v>0.70833333333333337</v>
      </c>
    </row>
    <row r="13" spans="1:13" x14ac:dyDescent="0.25">
      <c r="A13" s="15" t="s">
        <v>28</v>
      </c>
      <c r="B13" s="15" t="s">
        <v>40</v>
      </c>
      <c r="C13" s="16">
        <v>22</v>
      </c>
      <c r="D13" s="16">
        <v>100</v>
      </c>
      <c r="E13" s="6">
        <f>C13*D13</f>
        <v>2200</v>
      </c>
      <c r="F13" s="6">
        <f>E13*$F$2+E13</f>
        <v>2266</v>
      </c>
      <c r="H13" s="11"/>
      <c r="I13" s="11"/>
    </row>
    <row r="14" spans="1:13" x14ac:dyDescent="0.25">
      <c r="A14" s="13" t="s">
        <v>13</v>
      </c>
      <c r="B14" s="13"/>
      <c r="C14" s="14">
        <f>SUM(C6:C13)</f>
        <v>938</v>
      </c>
      <c r="D14" s="14">
        <f>+SUM(D6:D13)</f>
        <v>740</v>
      </c>
      <c r="E14" s="14">
        <f>+SUM(E6:E13)</f>
        <v>86142.5</v>
      </c>
      <c r="F14" s="14">
        <f>+SUM(F6:F13)</f>
        <v>88726.775000000009</v>
      </c>
    </row>
  </sheetData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"/>
  <sheetViews>
    <sheetView zoomScale="145" zoomScaleNormal="145" workbookViewId="0">
      <selection activeCell="H2" sqref="H2"/>
    </sheetView>
  </sheetViews>
  <sheetFormatPr defaultRowHeight="15" x14ac:dyDescent="0.25"/>
  <cols>
    <col min="1" max="1" width="10.7109375" customWidth="1"/>
    <col min="2" max="2" width="13.28515625" bestFit="1" customWidth="1"/>
    <col min="3" max="3" width="16.7109375" customWidth="1"/>
    <col min="4" max="7" width="6" customWidth="1"/>
  </cols>
  <sheetData>
    <row r="2" spans="1:12" ht="18.75" x14ac:dyDescent="0.3">
      <c r="A2" s="3" t="s">
        <v>14</v>
      </c>
      <c r="B2" s="3"/>
      <c r="C2" t="s">
        <v>19</v>
      </c>
    </row>
    <row r="3" spans="1:12" x14ac:dyDescent="0.25">
      <c r="C3" t="s">
        <v>20</v>
      </c>
      <c r="E3" s="2"/>
    </row>
    <row r="4" spans="1:12" s="4" customFormat="1" x14ac:dyDescent="0.25">
      <c r="A4" s="4" t="s">
        <v>1</v>
      </c>
      <c r="B4" s="4" t="s">
        <v>2</v>
      </c>
      <c r="C4" s="4" t="s">
        <v>15</v>
      </c>
      <c r="D4" s="4" t="s">
        <v>16</v>
      </c>
      <c r="E4" s="4" t="s">
        <v>17</v>
      </c>
      <c r="F4" s="4" t="s">
        <v>18</v>
      </c>
      <c r="G4" s="4" t="s">
        <v>27</v>
      </c>
      <c r="L4" s="4" t="s">
        <v>23</v>
      </c>
    </row>
    <row r="5" spans="1:12" x14ac:dyDescent="0.25">
      <c r="A5" t="s">
        <v>0</v>
      </c>
      <c r="B5" t="s">
        <v>9</v>
      </c>
      <c r="C5" s="1" t="s">
        <v>21</v>
      </c>
      <c r="D5" s="1" t="s">
        <v>21</v>
      </c>
      <c r="E5" s="1" t="s">
        <v>21</v>
      </c>
      <c r="F5" s="5" t="s">
        <v>21</v>
      </c>
      <c r="G5" s="5"/>
      <c r="L5" t="s">
        <v>24</v>
      </c>
    </row>
    <row r="6" spans="1:12" x14ac:dyDescent="0.25">
      <c r="A6" t="s">
        <v>3</v>
      </c>
      <c r="B6" t="s">
        <v>10</v>
      </c>
      <c r="C6" s="1" t="s">
        <v>21</v>
      </c>
      <c r="D6" s="1" t="s">
        <v>21</v>
      </c>
      <c r="E6" s="4" t="s">
        <v>22</v>
      </c>
      <c r="F6" s="5"/>
      <c r="G6" s="5"/>
      <c r="L6" t="s">
        <v>25</v>
      </c>
    </row>
    <row r="7" spans="1:12" x14ac:dyDescent="0.25">
      <c r="A7" t="s">
        <v>4</v>
      </c>
      <c r="B7" t="s">
        <v>11</v>
      </c>
      <c r="C7" s="1" t="s">
        <v>21</v>
      </c>
      <c r="D7" s="1" t="s">
        <v>21</v>
      </c>
      <c r="E7" s="4" t="s">
        <v>22</v>
      </c>
      <c r="F7" s="5"/>
      <c r="G7" s="5"/>
      <c r="L7" t="s">
        <v>26</v>
      </c>
    </row>
    <row r="8" spans="1:12" x14ac:dyDescent="0.25">
      <c r="A8" t="s">
        <v>5</v>
      </c>
      <c r="B8" t="s">
        <v>12</v>
      </c>
      <c r="C8" s="1" t="s">
        <v>21</v>
      </c>
      <c r="D8" s="1" t="s">
        <v>21</v>
      </c>
      <c r="E8" s="1" t="s">
        <v>21</v>
      </c>
      <c r="F8" s="5"/>
      <c r="G8" s="5"/>
      <c r="L8" t="s">
        <v>26</v>
      </c>
    </row>
    <row r="9" spans="1:12" x14ac:dyDescent="0.25">
      <c r="A9" t="s">
        <v>6</v>
      </c>
      <c r="B9" t="s">
        <v>12</v>
      </c>
      <c r="C9" s="1" t="s">
        <v>21</v>
      </c>
      <c r="D9" s="1" t="s">
        <v>21</v>
      </c>
      <c r="E9" s="1" t="s">
        <v>21</v>
      </c>
      <c r="F9" s="5"/>
      <c r="G9" s="5"/>
      <c r="L9" t="s">
        <v>26</v>
      </c>
    </row>
    <row r="10" spans="1:12" x14ac:dyDescent="0.25">
      <c r="A10" t="s">
        <v>7</v>
      </c>
      <c r="B10" t="s">
        <v>9</v>
      </c>
      <c r="C10" s="1" t="s">
        <v>21</v>
      </c>
      <c r="D10" s="1" t="s">
        <v>21</v>
      </c>
      <c r="E10" s="1" t="s">
        <v>21</v>
      </c>
      <c r="F10" s="5"/>
      <c r="G10" s="5"/>
    </row>
    <row r="11" spans="1:12" x14ac:dyDescent="0.25">
      <c r="A11" t="s">
        <v>8</v>
      </c>
      <c r="B11" t="s">
        <v>11</v>
      </c>
      <c r="C11" s="1" t="s">
        <v>21</v>
      </c>
      <c r="D11" s="1" t="s">
        <v>21</v>
      </c>
      <c r="E11" s="1" t="s">
        <v>21</v>
      </c>
      <c r="F11" s="5" t="s">
        <v>21</v>
      </c>
      <c r="G11" s="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Lönelista</vt:lpstr>
      <vt:lpstr>Utbildning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EmilL</cp:lastModifiedBy>
  <dcterms:created xsi:type="dcterms:W3CDTF">2014-08-07T11:55:20Z</dcterms:created>
  <dcterms:modified xsi:type="dcterms:W3CDTF">2017-08-16T11:04:38Z</dcterms:modified>
</cp:coreProperties>
</file>