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filterPrivacy="1"/>
  <bookViews>
    <workbookView xWindow="0" yWindow="0" windowWidth="23040" windowHeight="9405" xr2:uid="{00000000-000D-0000-FFFF-FFFF00000000}"/>
  </bookViews>
  <sheets>
    <sheet name="Tulosarvio" sheetId="2" r:id="rId1"/>
  </sheets>
  <definedNames>
    <definedName name="_xlnm.Print_Titles" localSheetId="0">Tulosarvio!$6:$6</definedName>
  </definedNames>
  <calcPr calcId="171027"/>
</workbook>
</file>

<file path=xl/calcChain.xml><?xml version="1.0" encoding="utf-8"?>
<calcChain xmlns="http://schemas.openxmlformats.org/spreadsheetml/2006/main">
  <c r="E12" i="2" l="1"/>
  <c r="F12" i="2" s="1"/>
  <c r="E7" i="2"/>
  <c r="F7" i="2" s="1"/>
  <c r="D8" i="2" l="1"/>
  <c r="G7" i="2"/>
  <c r="D9" i="2" l="1"/>
  <c r="E8" i="2"/>
  <c r="G12" i="2"/>
  <c r="D13" i="2"/>
  <c r="E13" i="2" s="1"/>
  <c r="F13" i="2" s="1"/>
  <c r="F8" i="2" l="1"/>
  <c r="E9" i="2"/>
  <c r="G13" i="2"/>
  <c r="D14" i="2"/>
  <c r="E14" i="2" s="1"/>
  <c r="F14" i="2" s="1"/>
  <c r="F9" i="2" l="1"/>
  <c r="G9" i="2" s="1"/>
  <c r="G8" i="2"/>
  <c r="G14" i="2"/>
  <c r="D15" i="2"/>
  <c r="E15" i="2" s="1"/>
  <c r="F15" i="2" l="1"/>
  <c r="F16" i="2" s="1"/>
  <c r="F18" i="2" s="1"/>
  <c r="E16" i="2"/>
  <c r="E18" i="2" s="1"/>
  <c r="D16" i="2"/>
  <c r="G15" i="2" l="1"/>
  <c r="G16" i="2"/>
  <c r="D18" i="2"/>
  <c r="G18" i="2" l="1"/>
</calcChain>
</file>

<file path=xl/sharedStrings.xml><?xml version="1.0" encoding="utf-8"?>
<sst xmlns="http://schemas.openxmlformats.org/spreadsheetml/2006/main" count="16" uniqueCount="16">
  <si>
    <t>Q1</t>
  </si>
  <si>
    <t>Tulos</t>
  </si>
  <si>
    <t>Tulot</t>
  </si>
  <si>
    <t>Tulot yhteensä</t>
  </si>
  <si>
    <t>Myynti</t>
  </si>
  <si>
    <t>Rahti</t>
  </si>
  <si>
    <t>Tam</t>
  </si>
  <si>
    <t>Hel</t>
  </si>
  <si>
    <t>Maa</t>
  </si>
  <si>
    <t>Kulut</t>
  </si>
  <si>
    <t>Sisäänosto</t>
  </si>
  <si>
    <t>Palkat</t>
  </si>
  <si>
    <t>Matkat</t>
  </si>
  <si>
    <t>Vuokra</t>
  </si>
  <si>
    <t>Kulut yhteensä</t>
  </si>
  <si>
    <t>Budjetti tammi-helmikuu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</si>
</sst>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6" formatCode="0.0000%"/>
    <numFmt numFmtId="167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0" xfId="0" applyFont="1" applyBorder="1"/>
    <xf numFmtId="0" fontId="3" fillId="0" borderId="2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3" fillId="0" borderId="0" xfId="0" applyFont="1" applyBorder="1"/>
    <xf numFmtId="0" fontId="2" fillId="0" borderId="3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2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9" xfId="0" applyFont="1" applyBorder="1"/>
    <xf numFmtId="0" fontId="2" fillId="0" borderId="1" xfId="0" applyFont="1" applyBorder="1"/>
    <xf numFmtId="0" fontId="0" fillId="0" borderId="10" xfId="0" applyFont="1" applyBorder="1"/>
    <xf numFmtId="0" fontId="3" fillId="2" borderId="1" xfId="0" applyFont="1" applyFill="1" applyBorder="1" applyAlignment="1">
      <alignment horizontal="center"/>
    </xf>
    <xf numFmtId="166" fontId="0" fillId="0" borderId="0" xfId="2" applyNumberFormat="1" applyFont="1" applyBorder="1"/>
    <xf numFmtId="0" fontId="5" fillId="3" borderId="1" xfId="0" applyFont="1" applyFill="1" applyBorder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167" fontId="2" fillId="2" borderId="0" xfId="1" applyNumberFormat="1" applyFont="1" applyFill="1" applyBorder="1" applyAlignment="1">
      <alignment horizontal="center"/>
    </xf>
    <xf numFmtId="167" fontId="0" fillId="0" borderId="1" xfId="1" applyNumberFormat="1" applyFont="1" applyBorder="1"/>
    <xf numFmtId="167" fontId="2" fillId="2" borderId="1" xfId="1" applyNumberFormat="1" applyFont="1" applyFill="1" applyBorder="1"/>
    <xf numFmtId="167" fontId="2" fillId="0" borderId="3" xfId="0" applyNumberFormat="1" applyFont="1" applyBorder="1"/>
    <xf numFmtId="167" fontId="2" fillId="2" borderId="3" xfId="0" applyNumberFormat="1" applyFont="1" applyFill="1" applyBorder="1"/>
    <xf numFmtId="167" fontId="0" fillId="0" borderId="0" xfId="0" applyNumberFormat="1" applyFont="1" applyBorder="1"/>
    <xf numFmtId="167" fontId="2" fillId="0" borderId="0" xfId="0" applyNumberFormat="1" applyFont="1" applyBorder="1"/>
    <xf numFmtId="167" fontId="4" fillId="0" borderId="0" xfId="0" applyNumberFormat="1" applyFont="1" applyBorder="1"/>
    <xf numFmtId="167" fontId="3" fillId="0" borderId="0" xfId="0" applyNumberFormat="1" applyFont="1" applyBorder="1"/>
    <xf numFmtId="167" fontId="2" fillId="2" borderId="0" xfId="0" applyNumberFormat="1" applyFont="1" applyFill="1" applyBorder="1"/>
    <xf numFmtId="167" fontId="0" fillId="0" borderId="1" xfId="0" applyNumberFormat="1" applyFont="1" applyBorder="1"/>
    <xf numFmtId="167" fontId="2" fillId="2" borderId="1" xfId="0" applyNumberFormat="1" applyFont="1" applyFill="1" applyBorder="1"/>
    <xf numFmtId="167" fontId="3" fillId="0" borderId="2" xfId="0" applyNumberFormat="1" applyFont="1" applyBorder="1"/>
    <xf numFmtId="167" fontId="3" fillId="2" borderId="2" xfId="0" applyNumberFormat="1" applyFont="1" applyFill="1" applyBorder="1"/>
  </cellXfs>
  <cellStyles count="3">
    <cellStyle name="Normaali" xfId="0" builtinId="0"/>
    <cellStyle name="Pilkku" xfId="1" builtinId="3"/>
    <cellStyle name="Prosenttia" xfId="2" builtinId="5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1"/>
      <tableStyleElement type="firstRowStripe" dxfId="0"/>
    </tableStyle>
  </tableStyles>
  <colors>
    <mruColors>
      <color rgb="FFFFFFCC"/>
      <color rgb="FF800000"/>
      <color rgb="FF227CBE"/>
      <color rgb="FF98C8EC"/>
      <color rgb="FF17507B"/>
      <color rgb="FF247CBE"/>
      <color rgb="FF3399FF"/>
      <color rgb="FFA3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0"/>
  <sheetViews>
    <sheetView showGridLines="0" tabSelected="1" zoomScale="115" zoomScaleNormal="115" zoomScaleSheetLayoutView="70" workbookViewId="0">
      <selection activeCell="E21" sqref="E21"/>
    </sheetView>
  </sheetViews>
  <sheetFormatPr defaultColWidth="9.140625" defaultRowHeight="15" x14ac:dyDescent="0.25"/>
  <cols>
    <col min="1" max="1" width="9.140625" style="1"/>
    <col min="2" max="2" width="3.28515625" style="1" customWidth="1"/>
    <col min="3" max="3" width="15.42578125" style="1" bestFit="1" customWidth="1"/>
    <col min="4" max="6" width="11.85546875" style="1" bestFit="1" customWidth="1"/>
    <col min="7" max="7" width="11.85546875" style="5" bestFit="1" customWidth="1"/>
    <col min="8" max="8" width="3" style="1" customWidth="1"/>
    <col min="9" max="9" width="10.85546875" style="1" bestFit="1" customWidth="1"/>
    <col min="10" max="16384" width="9.140625" style="1"/>
  </cols>
  <sheetData>
    <row r="3" spans="2:8" x14ac:dyDescent="0.25">
      <c r="B3" s="13"/>
      <c r="C3" s="14"/>
      <c r="D3" s="14"/>
      <c r="E3" s="14"/>
      <c r="F3" s="14"/>
      <c r="G3" s="15"/>
      <c r="H3" s="16"/>
    </row>
    <row r="4" spans="2:8" ht="26.25" x14ac:dyDescent="0.4">
      <c r="B4" s="17"/>
      <c r="C4" s="28" t="s">
        <v>15</v>
      </c>
      <c r="D4" s="28"/>
      <c r="E4" s="28"/>
      <c r="F4" s="28"/>
      <c r="G4" s="28"/>
      <c r="H4" s="18"/>
    </row>
    <row r="5" spans="2:8" x14ac:dyDescent="0.25">
      <c r="B5" s="17"/>
      <c r="H5" s="18"/>
    </row>
    <row r="6" spans="2:8" s="9" customFormat="1" ht="15.75" x14ac:dyDescent="0.25">
      <c r="B6" s="19"/>
      <c r="C6" s="7" t="s">
        <v>2</v>
      </c>
      <c r="D6" s="8" t="s">
        <v>6</v>
      </c>
      <c r="E6" s="8" t="s">
        <v>7</v>
      </c>
      <c r="F6" s="8" t="s">
        <v>8</v>
      </c>
      <c r="G6" s="26" t="s">
        <v>0</v>
      </c>
      <c r="H6" s="20"/>
    </row>
    <row r="7" spans="2:8" x14ac:dyDescent="0.25">
      <c r="B7" s="17"/>
      <c r="C7" s="1" t="s">
        <v>4</v>
      </c>
      <c r="D7" s="29">
        <v>25500</v>
      </c>
      <c r="E7" s="29">
        <f>+D7*1.1</f>
        <v>28050.000000000004</v>
      </c>
      <c r="F7" s="29">
        <f>+E7*1.05</f>
        <v>29452.500000000004</v>
      </c>
      <c r="G7" s="30">
        <f>+SUM(D7:F7)</f>
        <v>83002.5</v>
      </c>
      <c r="H7" s="18"/>
    </row>
    <row r="8" spans="2:8" x14ac:dyDescent="0.25">
      <c r="B8" s="17"/>
      <c r="C8" s="3" t="s">
        <v>5</v>
      </c>
      <c r="D8" s="31">
        <f>+D7/100*2.5</f>
        <v>637.5</v>
      </c>
      <c r="E8" s="31">
        <f>+D8*1.1</f>
        <v>701.25</v>
      </c>
      <c r="F8" s="31">
        <f>+E8*1.05</f>
        <v>736.3125</v>
      </c>
      <c r="G8" s="32">
        <f t="shared" ref="G8:G9" si="0">+SUM(D8:F8)</f>
        <v>2075.0625</v>
      </c>
      <c r="H8" s="18"/>
    </row>
    <row r="9" spans="2:8" x14ac:dyDescent="0.25">
      <c r="B9" s="17"/>
      <c r="C9" s="12" t="s">
        <v>3</v>
      </c>
      <c r="D9" s="33">
        <f>+D7+D8</f>
        <v>26137.5</v>
      </c>
      <c r="E9" s="33">
        <f t="shared" ref="E9:F9" si="1">+E7+E8</f>
        <v>28751.250000000004</v>
      </c>
      <c r="F9" s="33">
        <f t="shared" si="1"/>
        <v>30188.812500000004</v>
      </c>
      <c r="G9" s="34">
        <f t="shared" si="0"/>
        <v>85077.5625</v>
      </c>
      <c r="H9" s="18"/>
    </row>
    <row r="10" spans="2:8" x14ac:dyDescent="0.25">
      <c r="B10" s="17"/>
      <c r="D10" s="35"/>
      <c r="E10" s="35"/>
      <c r="F10" s="35"/>
      <c r="G10" s="36"/>
      <c r="H10" s="18"/>
    </row>
    <row r="11" spans="2:8" s="9" customFormat="1" ht="15.75" x14ac:dyDescent="0.25">
      <c r="B11" s="19"/>
      <c r="C11" s="10" t="s">
        <v>9</v>
      </c>
      <c r="D11" s="37"/>
      <c r="E11" s="37"/>
      <c r="F11" s="37"/>
      <c r="G11" s="38"/>
      <c r="H11" s="20"/>
    </row>
    <row r="12" spans="2:8" x14ac:dyDescent="0.25">
      <c r="B12" s="17"/>
      <c r="C12" s="2" t="s">
        <v>10</v>
      </c>
      <c r="D12" s="35">
        <v>10000</v>
      </c>
      <c r="E12" s="35">
        <f>+D12*1.1</f>
        <v>11000</v>
      </c>
      <c r="F12" s="35">
        <f>+E12*1.05</f>
        <v>11550</v>
      </c>
      <c r="G12" s="39">
        <f>+SUM(D12:F12)</f>
        <v>32550</v>
      </c>
      <c r="H12" s="18"/>
    </row>
    <row r="13" spans="2:8" x14ac:dyDescent="0.25">
      <c r="B13" s="17"/>
      <c r="C13" s="2" t="s">
        <v>11</v>
      </c>
      <c r="D13" s="35">
        <f>+D12/3</f>
        <v>3333.3333333333335</v>
      </c>
      <c r="E13" s="35">
        <f t="shared" ref="E13:E15" si="2">+D13*1.1</f>
        <v>3666.666666666667</v>
      </c>
      <c r="F13" s="35">
        <f t="shared" ref="F13:F15" si="3">+E13*1.05</f>
        <v>3850.0000000000005</v>
      </c>
      <c r="G13" s="39">
        <f t="shared" ref="G13:G16" si="4">+SUM(D13:F13)</f>
        <v>10850</v>
      </c>
      <c r="H13" s="18"/>
    </row>
    <row r="14" spans="2:8" x14ac:dyDescent="0.25">
      <c r="B14" s="17"/>
      <c r="C14" s="2" t="s">
        <v>12</v>
      </c>
      <c r="D14" s="35">
        <f>+D13/6</f>
        <v>555.55555555555554</v>
      </c>
      <c r="E14" s="35">
        <f t="shared" si="2"/>
        <v>611.1111111111112</v>
      </c>
      <c r="F14" s="35">
        <f t="shared" si="3"/>
        <v>641.66666666666674</v>
      </c>
      <c r="G14" s="39">
        <f t="shared" si="4"/>
        <v>1808.3333333333335</v>
      </c>
      <c r="H14" s="18"/>
    </row>
    <row r="15" spans="2:8" x14ac:dyDescent="0.25">
      <c r="B15" s="17"/>
      <c r="C15" s="4" t="s">
        <v>13</v>
      </c>
      <c r="D15" s="40">
        <f>+D14*2</f>
        <v>1111.1111111111111</v>
      </c>
      <c r="E15" s="40">
        <f t="shared" si="2"/>
        <v>1222.2222222222224</v>
      </c>
      <c r="F15" s="40">
        <f t="shared" si="3"/>
        <v>1283.3333333333335</v>
      </c>
      <c r="G15" s="41">
        <f t="shared" si="4"/>
        <v>3616.666666666667</v>
      </c>
      <c r="H15" s="18"/>
    </row>
    <row r="16" spans="2:8" x14ac:dyDescent="0.25">
      <c r="B16" s="17"/>
      <c r="C16" s="12" t="s">
        <v>14</v>
      </c>
      <c r="D16" s="33">
        <f>+SUM(D12:D15)</f>
        <v>15000</v>
      </c>
      <c r="E16" s="33">
        <f t="shared" ref="E16:F16" si="5">+SUM(E12:E15)</f>
        <v>16500</v>
      </c>
      <c r="F16" s="33">
        <f t="shared" si="5"/>
        <v>17325</v>
      </c>
      <c r="G16" s="34">
        <f t="shared" si="4"/>
        <v>48825</v>
      </c>
      <c r="H16" s="18"/>
    </row>
    <row r="17" spans="2:8" x14ac:dyDescent="0.25">
      <c r="B17" s="17"/>
      <c r="D17" s="35"/>
      <c r="E17" s="35"/>
      <c r="F17" s="35"/>
      <c r="G17" s="36"/>
      <c r="H17" s="18"/>
    </row>
    <row r="18" spans="2:8" s="11" customFormat="1" ht="16.5" thickBot="1" x14ac:dyDescent="0.3">
      <c r="B18" s="21"/>
      <c r="C18" s="6" t="s">
        <v>1</v>
      </c>
      <c r="D18" s="42">
        <f>+D9-D16</f>
        <v>11137.5</v>
      </c>
      <c r="E18" s="42">
        <f t="shared" ref="E18:G18" si="6">+E9-E16</f>
        <v>12251.250000000004</v>
      </c>
      <c r="F18" s="42">
        <f t="shared" si="6"/>
        <v>12863.812500000004</v>
      </c>
      <c r="G18" s="43">
        <f t="shared" si="6"/>
        <v>36252.5625</v>
      </c>
      <c r="H18" s="22"/>
    </row>
    <row r="19" spans="2:8" ht="15.75" thickTop="1" x14ac:dyDescent="0.25">
      <c r="B19" s="23"/>
      <c r="C19" s="3"/>
      <c r="D19" s="3"/>
      <c r="E19" s="3"/>
      <c r="F19" s="3"/>
      <c r="G19" s="24"/>
      <c r="H19" s="25"/>
    </row>
    <row r="20" spans="2:8" x14ac:dyDescent="0.25">
      <c r="F20" s="27"/>
    </row>
  </sheetData>
  <mergeCells count="1">
    <mergeCell ref="C4:G4"/>
  </mergeCells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ignoredErrors>
    <ignoredError sqref="G7:G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Tulosarvio</vt:lpstr>
      <vt:lpstr>Tulosarvio!Tulostusotsikot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2017-12-10T15:13:09Z</dcterms:modified>
</cp:coreProperties>
</file>