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13_ncr:1_{5943AB98-53C3-4369-81ED-38E7DA50D655}" xr6:coauthVersionLast="45" xr6:coauthVersionMax="45" xr10:uidLastSave="{00000000-0000-0000-0000-000000000000}"/>
  <bookViews>
    <workbookView xWindow="-110" yWindow="-110" windowWidth="19420" windowHeight="10420" xr2:uid="{C947918A-8C4B-49DD-BD62-6B21DB15363E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2" l="1"/>
  <c r="N6" i="2" s="1"/>
  <c r="I7" i="2" l="1"/>
  <c r="K11" i="2" s="1"/>
  <c r="N15" i="2" l="1"/>
  <c r="I15" i="2"/>
  <c r="G10" i="2"/>
  <c r="H19" i="2" l="1"/>
  <c r="K20" i="2"/>
  <c r="L18" i="2"/>
  <c r="P18" i="2"/>
  <c r="G22" i="2" l="1"/>
  <c r="J23" i="2"/>
</calcChain>
</file>

<file path=xl/sharedStrings.xml><?xml version="1.0" encoding="utf-8"?>
<sst xmlns="http://schemas.openxmlformats.org/spreadsheetml/2006/main" count="164" uniqueCount="58">
  <si>
    <t>Customer ID</t>
  </si>
  <si>
    <t>Default of payment</t>
  </si>
  <si>
    <t>Debt</t>
  </si>
  <si>
    <t>Monthly income</t>
  </si>
  <si>
    <t>Level of education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</si>
  <si>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</si>
  <si>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</si>
  <si>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</si>
  <si>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</si>
  <si>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</si>
  <si>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</si>
  <si>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</si>
  <si>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</si>
  <si>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</si>
  <si>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</si>
  <si>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</si>
  <si>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</si>
  <si>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</si>
  <si>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</si>
  <si>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</si>
  <si>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</si>
  <si>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</si>
  <si>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</si>
  <si>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</si>
  <si>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</si>
  <si>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</si>
  <si>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</si>
  <si>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</si>
  <si>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</si>
  <si>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</si>
  <si>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</si>
  <si>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</si>
  <si>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</si>
  <si>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</si>
  <si>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</si>
  <si>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</si>
  <si>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</si>
  <si>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</si>
  <si>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</si>
  <si>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</si>
  <si>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</si>
  <si>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</si>
  <si>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</si>
  <si>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</si>
  <si>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</si>
  <si>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</si>
  <si>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</si>
  <si>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</si>
  <si>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</si>
  <si>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</si>
  <si>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</si>
  <si>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</si>
  <si>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</si>
  <si>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</si>
  <si>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</si>
  <si>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Yes</t>
  </si>
  <si>
    <t>No</t>
  </si>
  <si>
    <t>Permanent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</si>
</sst>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[$$-409]* #,##0.00_ ;_-[$$-409]* \-#,##0.00\ ;_-[$$-409]* &quot;-&quot;??_ ;_-@_ 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A3A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6" fontId="0" fillId="0" borderId="0" xfId="0" applyNumberFormat="1"/>
    <xf numFmtId="0" fontId="0" fillId="3" borderId="2" xfId="0" applyFill="1" applyBorder="1"/>
    <xf numFmtId="0" fontId="0" fillId="3" borderId="3" xfId="0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5" borderId="1" xfId="0" applyFill="1" applyBorder="1"/>
    <xf numFmtId="0" fontId="0" fillId="2" borderId="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1" xfId="0" applyFill="1" applyBorder="1"/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35278</xdr:colOff>
      <xdr:row>4</xdr:row>
      <xdr:rowOff>14111</xdr:rowOff>
    </xdr:from>
    <xdr:to>
      <xdr:col>12</xdr:col>
      <xdr:colOff>557389</xdr:colOff>
      <xdr:row>5</xdr:row>
      <xdr:rowOff>70555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9F177EF-1093-4E8B-931C-FCE47C1524A0}"/>
            </a:ext>
          </a:extLst>
        </xdr:cNvPr>
        <xdr:cNvCxnSpPr/>
      </xdr:nvCxnSpPr>
      <xdr:spPr>
        <a:xfrm>
          <a:off x="11493500" y="818444"/>
          <a:ext cx="522111" cy="2398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21167</xdr:colOff>
      <xdr:row>3</xdr:row>
      <xdr:rowOff>183445</xdr:rowOff>
    </xdr:from>
    <xdr:to>
      <xdr:col>10</xdr:col>
      <xdr:colOff>0</xdr:colOff>
      <xdr:row>4</xdr:row>
      <xdr:rowOff>176389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13A1647-133A-4463-981D-D0F2E84EBB2F}"/>
            </a:ext>
          </a:extLst>
        </xdr:cNvPr>
        <xdr:cNvCxnSpPr/>
      </xdr:nvCxnSpPr>
      <xdr:spPr>
        <a:xfrm flipH="1">
          <a:off x="9228667" y="797278"/>
          <a:ext cx="585611" cy="1834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56445</xdr:colOff>
      <xdr:row>7</xdr:row>
      <xdr:rowOff>0</xdr:rowOff>
    </xdr:from>
    <xdr:to>
      <xdr:col>8</xdr:col>
      <xdr:colOff>7056</xdr:colOff>
      <xdr:row>8</xdr:row>
      <xdr:rowOff>134055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87080ED-6FBD-4AC5-A2A3-FAFF89EFB262}"/>
            </a:ext>
          </a:extLst>
        </xdr:cNvPr>
        <xdr:cNvCxnSpPr/>
      </xdr:nvCxnSpPr>
      <xdr:spPr>
        <a:xfrm flipH="1">
          <a:off x="8050389" y="1375833"/>
          <a:ext cx="557389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</xdr:row>
      <xdr:rowOff>183445</xdr:rowOff>
    </xdr:from>
    <xdr:to>
      <xdr:col>11</xdr:col>
      <xdr:colOff>0</xdr:colOff>
      <xdr:row>8</xdr:row>
      <xdr:rowOff>169333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47999AB-1E52-48FF-956F-681E1387C4F1}"/>
            </a:ext>
          </a:extLst>
        </xdr:cNvPr>
        <xdr:cNvCxnSpPr/>
      </xdr:nvCxnSpPr>
      <xdr:spPr>
        <a:xfrm>
          <a:off x="10047111" y="1368778"/>
          <a:ext cx="846667" cy="3598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7055</xdr:colOff>
      <xdr:row>11</xdr:row>
      <xdr:rowOff>7055</xdr:rowOff>
    </xdr:from>
    <xdr:to>
      <xdr:col>12</xdr:col>
      <xdr:colOff>592666</xdr:colOff>
      <xdr:row>12</xdr:row>
      <xdr:rowOff>176389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A9F13CD3-6DCD-4A04-8C07-9A5C56C4B6A2}"/>
            </a:ext>
          </a:extLst>
        </xdr:cNvPr>
        <xdr:cNvCxnSpPr/>
      </xdr:nvCxnSpPr>
      <xdr:spPr>
        <a:xfrm>
          <a:off x="11698111" y="2137833"/>
          <a:ext cx="585611" cy="3527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14111</xdr:rowOff>
    </xdr:from>
    <xdr:to>
      <xdr:col>14</xdr:col>
      <xdr:colOff>571500</xdr:colOff>
      <xdr:row>16</xdr:row>
      <xdr:rowOff>169333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829BC6F-983B-481D-8A08-907F86B81D60}"/>
            </a:ext>
          </a:extLst>
        </xdr:cNvPr>
        <xdr:cNvCxnSpPr/>
      </xdr:nvCxnSpPr>
      <xdr:spPr>
        <a:xfrm>
          <a:off x="13250333" y="2892778"/>
          <a:ext cx="571500" cy="3386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7055</xdr:colOff>
      <xdr:row>15</xdr:row>
      <xdr:rowOff>7055</xdr:rowOff>
    </xdr:from>
    <xdr:to>
      <xdr:col>13</xdr:col>
      <xdr:colOff>0</xdr:colOff>
      <xdr:row>16</xdr:row>
      <xdr:rowOff>176389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EC030D3F-4D4D-4A3C-A7FE-15DABAE22627}"/>
            </a:ext>
          </a:extLst>
        </xdr:cNvPr>
        <xdr:cNvCxnSpPr/>
      </xdr:nvCxnSpPr>
      <xdr:spPr>
        <a:xfrm flipH="1">
          <a:off x="11698111" y="2885722"/>
          <a:ext cx="599722" cy="3527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7056</xdr:colOff>
      <xdr:row>10</xdr:row>
      <xdr:rowOff>183444</xdr:rowOff>
    </xdr:from>
    <xdr:to>
      <xdr:col>9</xdr:col>
      <xdr:colOff>585611</xdr:colOff>
      <xdr:row>12</xdr:row>
      <xdr:rowOff>176389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FFE557A-A226-4CE1-A8E2-3F3B0FBC2433}"/>
            </a:ext>
          </a:extLst>
        </xdr:cNvPr>
        <xdr:cNvCxnSpPr/>
      </xdr:nvCxnSpPr>
      <xdr:spPr>
        <a:xfrm flipH="1">
          <a:off x="9447389" y="2123722"/>
          <a:ext cx="578555" cy="3668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7055</xdr:colOff>
      <xdr:row>15</xdr:row>
      <xdr:rowOff>14111</xdr:rowOff>
    </xdr:from>
    <xdr:to>
      <xdr:col>8</xdr:col>
      <xdr:colOff>366888</xdr:colOff>
      <xdr:row>16</xdr:row>
      <xdr:rowOff>176389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BD3CD4A6-1EC0-4504-91BA-514EB5695305}"/>
            </a:ext>
          </a:extLst>
        </xdr:cNvPr>
        <xdr:cNvCxnSpPr/>
      </xdr:nvCxnSpPr>
      <xdr:spPr>
        <a:xfrm flipH="1">
          <a:off x="8840611" y="2892778"/>
          <a:ext cx="359833" cy="3457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211667</xdr:colOff>
      <xdr:row>15</xdr:row>
      <xdr:rowOff>0</xdr:rowOff>
    </xdr:from>
    <xdr:to>
      <xdr:col>10</xdr:col>
      <xdr:colOff>359833</xdr:colOff>
      <xdr:row>18</xdr:row>
      <xdr:rowOff>141111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D457D452-C416-4C78-BDC7-71CEC50B9FD3}"/>
            </a:ext>
          </a:extLst>
        </xdr:cNvPr>
        <xdr:cNvCxnSpPr/>
      </xdr:nvCxnSpPr>
      <xdr:spPr>
        <a:xfrm>
          <a:off x="9652000" y="2878667"/>
          <a:ext cx="754944" cy="7055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599722</xdr:colOff>
      <xdr:row>19</xdr:row>
      <xdr:rowOff>14111</xdr:rowOff>
    </xdr:from>
    <xdr:to>
      <xdr:col>10</xdr:col>
      <xdr:colOff>14111</xdr:colOff>
      <xdr:row>21</xdr:row>
      <xdr:rowOff>148167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9F8FFEBC-70AC-4640-84E2-5A75DFA74BF9}"/>
            </a:ext>
          </a:extLst>
        </xdr:cNvPr>
        <xdr:cNvCxnSpPr/>
      </xdr:nvCxnSpPr>
      <xdr:spPr>
        <a:xfrm>
          <a:off x="9433278" y="3647722"/>
          <a:ext cx="627944" cy="5150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21167</xdr:colOff>
      <xdr:row>18</xdr:row>
      <xdr:rowOff>176389</xdr:rowOff>
    </xdr:from>
    <xdr:to>
      <xdr:col>7</xdr:col>
      <xdr:colOff>599722</xdr:colOff>
      <xdr:row>20</xdr:row>
      <xdr:rowOff>134056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F60037B1-17F6-44C6-8977-EAA5056437A2}"/>
            </a:ext>
          </a:extLst>
        </xdr:cNvPr>
        <xdr:cNvCxnSpPr/>
      </xdr:nvCxnSpPr>
      <xdr:spPr>
        <a:xfrm flipH="1">
          <a:off x="8247945" y="3619500"/>
          <a:ext cx="578555" cy="3386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3A1E-D0CC-4081-B0DE-C2668B90D1A8}">
  <dimension ref="A1:P51"/>
  <sheetViews>
    <sheetView tabSelected="1" zoomScale="80" zoomScaleNormal="80" workbookViewId="0">
      <selection activeCell="L1" sqref="L1"/>
    </sheetView>
  </sheetViews>
  <sheetFormatPr defaultRowHeight="14.5" x14ac:dyDescent="0.35"/>
  <cols>
    <col min="1" max="1" width="13.90625" customWidth="1"/>
    <col min="2" max="2" width="18.453125" customWidth="1"/>
    <col min="3" max="3" width="22.36328125" customWidth="1"/>
    <col min="4" max="4" width="16.81640625" customWidth="1"/>
    <col min="5" max="5" width="16.08984375" style="1" customWidth="1"/>
    <col min="6" max="6" width="21.36328125" customWidth="1"/>
    <col min="11" max="11" width="12.08984375" customWidth="1"/>
    <col min="12" max="12" width="14.36328125" customWidth="1"/>
    <col min="14" max="14" width="13.6328125" customWidth="1"/>
    <col min="16" max="16" width="12.453125" customWidth="1"/>
  </cols>
  <sheetData>
    <row r="1" spans="1:14" ht="19" customHeight="1" thickBot="1" x14ac:dyDescent="0.4">
      <c r="A1" t="s">
        <v>0</v>
      </c>
      <c r="B1" t="s">
        <v>3</v>
      </c>
      <c r="C1" t="s">
        <v>57</v>
      </c>
      <c r="D1" t="s">
        <v>4</v>
      </c>
      <c r="E1" s="1" t="s">
        <v>2</v>
      </c>
      <c r="F1" s="22" t="s">
        <v>1</v>
      </c>
      <c r="K1" s="2" t="s">
        <v>0</v>
      </c>
      <c r="L1" s="3" t="s">
        <v>44</v>
      </c>
    </row>
    <row r="2" spans="1:14" ht="15" thickBot="1" x14ac:dyDescent="0.4">
      <c r="A2" t="s">
        <v>5</v>
      </c>
      <c r="B2" s="1">
        <v>2300</v>
      </c>
      <c r="C2" t="s">
        <v>55</v>
      </c>
      <c r="D2">
        <v>3</v>
      </c>
      <c r="E2" s="1">
        <v>0</v>
      </c>
      <c r="F2" s="22" t="s">
        <v>56</v>
      </c>
    </row>
    <row r="3" spans="1:14" x14ac:dyDescent="0.35">
      <c r="A3" t="s">
        <v>6</v>
      </c>
      <c r="B3" s="1">
        <v>2600</v>
      </c>
      <c r="C3" t="s">
        <v>55</v>
      </c>
      <c r="D3">
        <v>3</v>
      </c>
      <c r="E3" s="1">
        <v>0</v>
      </c>
      <c r="F3" s="22" t="s">
        <v>56</v>
      </c>
      <c r="K3" s="8" t="s">
        <v>1</v>
      </c>
      <c r="L3" s="9"/>
    </row>
    <row r="4" spans="1:14" ht="15" thickBot="1" x14ac:dyDescent="0.4">
      <c r="A4" t="s">
        <v>7</v>
      </c>
      <c r="B4" s="1">
        <v>3200</v>
      </c>
      <c r="C4" t="s">
        <v>55</v>
      </c>
      <c r="D4">
        <v>2</v>
      </c>
      <c r="E4" s="1">
        <v>21000</v>
      </c>
      <c r="F4" s="22" t="s">
        <v>56</v>
      </c>
      <c r="K4" s="6" t="str">
        <f>VLOOKUP(L1,A1:F51,6,0)</f>
        <v>No</v>
      </c>
      <c r="L4" s="7"/>
    </row>
    <row r="5" spans="1:14" ht="15" thickBot="1" x14ac:dyDescent="0.4">
      <c r="A5" t="s">
        <v>8</v>
      </c>
      <c r="B5" s="1">
        <v>3400</v>
      </c>
      <c r="C5" t="s">
        <v>55</v>
      </c>
      <c r="D5">
        <v>3</v>
      </c>
      <c r="E5" s="1">
        <v>150000</v>
      </c>
      <c r="F5" s="22" t="s">
        <v>56</v>
      </c>
    </row>
    <row r="6" spans="1:14" ht="15" thickBot="1" x14ac:dyDescent="0.4">
      <c r="A6" t="s">
        <v>9</v>
      </c>
      <c r="B6" s="1">
        <v>4400</v>
      </c>
      <c r="C6" t="s">
        <v>55</v>
      </c>
      <c r="D6">
        <v>3</v>
      </c>
      <c r="E6" s="1">
        <v>0</v>
      </c>
      <c r="F6" s="22" t="s">
        <v>56</v>
      </c>
      <c r="I6" s="4" t="s">
        <v>3</v>
      </c>
      <c r="J6" s="5"/>
      <c r="N6" s="10" t="str">
        <f>IF(K4="Yes","Credit denied"," ")</f>
        <v xml:space="preserve"> </v>
      </c>
    </row>
    <row r="7" spans="1:14" ht="15" thickBot="1" x14ac:dyDescent="0.4">
      <c r="A7" t="s">
        <v>10</v>
      </c>
      <c r="B7" s="1">
        <v>3100</v>
      </c>
      <c r="C7" t="s">
        <v>55</v>
      </c>
      <c r="D7">
        <v>2</v>
      </c>
      <c r="E7" s="1">
        <v>31000</v>
      </c>
      <c r="F7" s="22" t="s">
        <v>55</v>
      </c>
      <c r="I7" s="6">
        <f>IF(K4="No",VLOOKUP(L1,A1:F51,2,0)," ")</f>
        <v>1200</v>
      </c>
      <c r="J7" s="7"/>
    </row>
    <row r="8" spans="1:14" x14ac:dyDescent="0.35">
      <c r="A8" t="s">
        <v>11</v>
      </c>
      <c r="B8" s="1">
        <v>2430</v>
      </c>
      <c r="C8" t="s">
        <v>55</v>
      </c>
      <c r="D8">
        <v>3</v>
      </c>
      <c r="E8" s="1">
        <v>56000</v>
      </c>
      <c r="F8" s="22" t="s">
        <v>56</v>
      </c>
    </row>
    <row r="9" spans="1:14" ht="15" thickBot="1" x14ac:dyDescent="0.4">
      <c r="A9" t="s">
        <v>12</v>
      </c>
      <c r="B9" s="1">
        <v>1900</v>
      </c>
      <c r="C9" t="s">
        <v>56</v>
      </c>
      <c r="D9">
        <v>1</v>
      </c>
      <c r="E9" s="1">
        <v>42000</v>
      </c>
      <c r="F9" s="22" t="s">
        <v>56</v>
      </c>
    </row>
    <row r="10" spans="1:14" ht="15" thickBot="1" x14ac:dyDescent="0.4">
      <c r="A10" t="s">
        <v>13</v>
      </c>
      <c r="B10" s="1">
        <v>1200</v>
      </c>
      <c r="C10" t="s">
        <v>55</v>
      </c>
      <c r="D10">
        <v>2</v>
      </c>
      <c r="E10" s="1">
        <v>0</v>
      </c>
      <c r="F10" s="22" t="s">
        <v>56</v>
      </c>
      <c r="G10" s="21" t="str">
        <f>IF(I7=" "," ",IF(I7&gt;=3100,"Credit accepted"," "))</f>
        <v xml:space="preserve"> </v>
      </c>
      <c r="H10" s="11"/>
      <c r="K10" s="4" t="s">
        <v>57</v>
      </c>
      <c r="L10" s="5"/>
    </row>
    <row r="11" spans="1:14" ht="15" thickBot="1" x14ac:dyDescent="0.4">
      <c r="A11" t="s">
        <v>14</v>
      </c>
      <c r="B11" s="1">
        <v>2100</v>
      </c>
      <c r="C11" t="s">
        <v>55</v>
      </c>
      <c r="D11">
        <v>3</v>
      </c>
      <c r="E11" s="1">
        <v>0</v>
      </c>
      <c r="F11" s="22" t="s">
        <v>56</v>
      </c>
      <c r="K11" s="12" t="str">
        <f>IF(I7&lt;3100,VLOOKUP(L1,A1:F51,3,0)," ")</f>
        <v>No</v>
      </c>
      <c r="L11" s="13"/>
    </row>
    <row r="12" spans="1:14" x14ac:dyDescent="0.35">
      <c r="A12" t="s">
        <v>15</v>
      </c>
      <c r="B12" s="1">
        <v>3200</v>
      </c>
      <c r="C12" t="s">
        <v>55</v>
      </c>
      <c r="D12">
        <v>1</v>
      </c>
      <c r="E12" s="1">
        <v>0</v>
      </c>
      <c r="F12" s="22" t="s">
        <v>56</v>
      </c>
    </row>
    <row r="13" spans="1:14" ht="15" thickBot="1" x14ac:dyDescent="0.4">
      <c r="A13" t="s">
        <v>16</v>
      </c>
      <c r="B13" s="1">
        <v>5400</v>
      </c>
      <c r="C13" t="s">
        <v>56</v>
      </c>
      <c r="D13">
        <v>1</v>
      </c>
      <c r="E13" s="1">
        <v>210000</v>
      </c>
      <c r="F13" s="22" t="s">
        <v>56</v>
      </c>
    </row>
    <row r="14" spans="1:14" x14ac:dyDescent="0.35">
      <c r="A14" t="s">
        <v>17</v>
      </c>
      <c r="B14" s="1">
        <v>1300</v>
      </c>
      <c r="C14" t="s">
        <v>56</v>
      </c>
      <c r="D14">
        <v>3</v>
      </c>
      <c r="E14" s="1">
        <v>20</v>
      </c>
      <c r="F14" s="22" t="s">
        <v>56</v>
      </c>
      <c r="I14" s="4" t="s">
        <v>4</v>
      </c>
      <c r="J14" s="5"/>
      <c r="N14" s="14" t="s">
        <v>2</v>
      </c>
    </row>
    <row r="15" spans="1:14" ht="15" thickBot="1" x14ac:dyDescent="0.4">
      <c r="A15" t="s">
        <v>18</v>
      </c>
      <c r="B15" s="1">
        <v>4400</v>
      </c>
      <c r="C15" t="s">
        <v>55</v>
      </c>
      <c r="D15">
        <v>2</v>
      </c>
      <c r="E15" s="1">
        <v>3000000</v>
      </c>
      <c r="F15" s="22" t="s">
        <v>56</v>
      </c>
      <c r="I15" s="17">
        <f>IF(K11="No",VLOOKUP(L1,A1:F51,4,0)," ")</f>
        <v>2</v>
      </c>
      <c r="J15" s="18"/>
      <c r="N15" s="15" t="str">
        <f>IF(K11="Yes",VLOOKUP(L1,A1:F51,5,0)," ")</f>
        <v xml:space="preserve"> </v>
      </c>
    </row>
    <row r="16" spans="1:14" x14ac:dyDescent="0.35">
      <c r="A16" t="s">
        <v>19</v>
      </c>
      <c r="B16" s="1">
        <v>3100</v>
      </c>
      <c r="C16" t="s">
        <v>55</v>
      </c>
      <c r="D16">
        <v>2</v>
      </c>
      <c r="E16" s="1">
        <v>220000</v>
      </c>
      <c r="F16" s="22" t="s">
        <v>56</v>
      </c>
    </row>
    <row r="17" spans="1:16" ht="15" thickBot="1" x14ac:dyDescent="0.4">
      <c r="A17" t="s">
        <v>20</v>
      </c>
      <c r="B17" s="1">
        <v>2430</v>
      </c>
      <c r="C17" t="s">
        <v>55</v>
      </c>
      <c r="D17">
        <v>3</v>
      </c>
      <c r="E17" s="1">
        <v>13000</v>
      </c>
      <c r="F17" s="22" t="s">
        <v>55</v>
      </c>
    </row>
    <row r="18" spans="1:16" ht="15" thickBot="1" x14ac:dyDescent="0.4">
      <c r="A18" t="s">
        <v>21</v>
      </c>
      <c r="B18" s="1">
        <v>2100</v>
      </c>
      <c r="C18" t="s">
        <v>56</v>
      </c>
      <c r="D18">
        <v>1</v>
      </c>
      <c r="E18" s="1">
        <v>0</v>
      </c>
      <c r="F18" s="22" t="s">
        <v>56</v>
      </c>
      <c r="H18" s="4" t="s">
        <v>2</v>
      </c>
      <c r="I18" s="5"/>
      <c r="L18" s="16" t="str">
        <f>IF(N15&lt;100000,"Credit Accepted"," ")</f>
        <v xml:space="preserve"> </v>
      </c>
      <c r="P18" s="10" t="str">
        <f>IF(N15=" "," ",IF(N15&gt;=100000,"Credit denied"," "))</f>
        <v xml:space="preserve"> </v>
      </c>
    </row>
    <row r="19" spans="1:16" ht="15" thickBot="1" x14ac:dyDescent="0.4">
      <c r="A19" t="s">
        <v>22</v>
      </c>
      <c r="B19" s="1">
        <v>3200</v>
      </c>
      <c r="C19" t="s">
        <v>55</v>
      </c>
      <c r="D19">
        <v>2</v>
      </c>
      <c r="E19" s="1">
        <v>0</v>
      </c>
      <c r="F19" s="22" t="s">
        <v>56</v>
      </c>
      <c r="H19" s="6">
        <f>IF(I15=" "," ",IF(I15&gt;1,VLOOKUP(L1,A1:F51,5,0)," "))</f>
        <v>0</v>
      </c>
      <c r="I19" s="7"/>
    </row>
    <row r="20" spans="1:16" ht="15" thickBot="1" x14ac:dyDescent="0.4">
      <c r="A20" t="s">
        <v>23</v>
      </c>
      <c r="B20" s="1">
        <v>5400</v>
      </c>
      <c r="C20" t="s">
        <v>56</v>
      </c>
      <c r="D20">
        <v>3</v>
      </c>
      <c r="E20" s="1">
        <v>420000</v>
      </c>
      <c r="F20" s="22" t="s">
        <v>56</v>
      </c>
      <c r="K20" s="10" t="str">
        <f>IF(I15=" "," ",IF(I15=1,"Credit denied"," "))</f>
        <v xml:space="preserve"> </v>
      </c>
    </row>
    <row r="21" spans="1:16" ht="15" thickBot="1" x14ac:dyDescent="0.4">
      <c r="A21" t="s">
        <v>24</v>
      </c>
      <c r="B21" s="1">
        <v>3100</v>
      </c>
      <c r="C21" t="s">
        <v>55</v>
      </c>
      <c r="D21">
        <v>2</v>
      </c>
      <c r="E21" s="1">
        <v>540000</v>
      </c>
      <c r="F21" s="22" t="s">
        <v>56</v>
      </c>
    </row>
    <row r="22" spans="1:16" ht="15" thickBot="1" x14ac:dyDescent="0.4">
      <c r="A22" t="s">
        <v>25</v>
      </c>
      <c r="B22" s="1">
        <v>2430</v>
      </c>
      <c r="C22" t="s">
        <v>56</v>
      </c>
      <c r="D22">
        <v>3</v>
      </c>
      <c r="E22" s="1">
        <v>0</v>
      </c>
      <c r="F22" s="22" t="s">
        <v>56</v>
      </c>
      <c r="G22" s="21" t="str">
        <f>IF(H19=" "," ",IF(H19&lt;=20000,"Credit accepted"," "))</f>
        <v>Credit accepted</v>
      </c>
      <c r="H22" s="11"/>
    </row>
    <row r="23" spans="1:16" ht="15" thickBot="1" x14ac:dyDescent="0.4">
      <c r="A23" t="s">
        <v>26</v>
      </c>
      <c r="B23" s="1">
        <v>1900</v>
      </c>
      <c r="C23" t="s">
        <v>55</v>
      </c>
      <c r="D23">
        <v>3</v>
      </c>
      <c r="E23" s="1">
        <v>12000</v>
      </c>
      <c r="F23" s="22" t="s">
        <v>56</v>
      </c>
      <c r="J23" s="19" t="str">
        <f>IF(H19=" "," ",IF(H19&gt;2000,"Credit denied"," "))</f>
        <v xml:space="preserve"> </v>
      </c>
      <c r="K23" s="20"/>
    </row>
    <row r="24" spans="1:16" x14ac:dyDescent="0.35">
      <c r="A24" t="s">
        <v>27</v>
      </c>
      <c r="B24" s="1">
        <v>1200</v>
      </c>
      <c r="C24" t="s">
        <v>56</v>
      </c>
      <c r="D24">
        <v>2</v>
      </c>
      <c r="E24" s="1">
        <v>54000</v>
      </c>
      <c r="F24" s="22" t="s">
        <v>56</v>
      </c>
    </row>
    <row r="25" spans="1:16" x14ac:dyDescent="0.35">
      <c r="A25" t="s">
        <v>28</v>
      </c>
      <c r="B25" s="1">
        <v>2100</v>
      </c>
      <c r="C25" t="s">
        <v>55</v>
      </c>
      <c r="D25">
        <v>3</v>
      </c>
      <c r="E25" s="1">
        <v>0</v>
      </c>
      <c r="F25" s="22" t="s">
        <v>56</v>
      </c>
    </row>
    <row r="26" spans="1:16" x14ac:dyDescent="0.35">
      <c r="A26" t="s">
        <v>29</v>
      </c>
      <c r="B26" s="1">
        <v>3200</v>
      </c>
      <c r="C26" t="s">
        <v>56</v>
      </c>
      <c r="D26">
        <v>3</v>
      </c>
      <c r="E26" s="1">
        <v>0</v>
      </c>
      <c r="F26" s="22" t="s">
        <v>56</v>
      </c>
    </row>
    <row r="27" spans="1:16" x14ac:dyDescent="0.35">
      <c r="A27" t="s">
        <v>30</v>
      </c>
      <c r="B27" s="1">
        <v>5400</v>
      </c>
      <c r="C27" t="s">
        <v>55</v>
      </c>
      <c r="D27">
        <v>2</v>
      </c>
      <c r="E27" s="1">
        <v>13000</v>
      </c>
      <c r="F27" s="22" t="s">
        <v>56</v>
      </c>
    </row>
    <row r="28" spans="1:16" x14ac:dyDescent="0.35">
      <c r="A28" t="s">
        <v>31</v>
      </c>
      <c r="B28" s="1">
        <v>1300</v>
      </c>
      <c r="C28" t="s">
        <v>55</v>
      </c>
      <c r="D28">
        <v>3</v>
      </c>
      <c r="E28" s="1">
        <v>0</v>
      </c>
      <c r="F28" s="22" t="s">
        <v>55</v>
      </c>
    </row>
    <row r="29" spans="1:16" x14ac:dyDescent="0.35">
      <c r="A29" t="s">
        <v>32</v>
      </c>
      <c r="B29" s="1">
        <v>4400</v>
      </c>
      <c r="C29" t="s">
        <v>56</v>
      </c>
      <c r="D29">
        <v>1</v>
      </c>
      <c r="E29" s="1">
        <v>0</v>
      </c>
      <c r="F29" s="22" t="s">
        <v>56</v>
      </c>
    </row>
    <row r="30" spans="1:16" x14ac:dyDescent="0.35">
      <c r="A30" t="s">
        <v>33</v>
      </c>
      <c r="B30" s="1">
        <v>3100</v>
      </c>
      <c r="C30" t="s">
        <v>55</v>
      </c>
      <c r="D30">
        <v>2</v>
      </c>
      <c r="E30" s="1">
        <v>420000</v>
      </c>
      <c r="F30" s="22" t="s">
        <v>56</v>
      </c>
    </row>
    <row r="31" spans="1:16" x14ac:dyDescent="0.35">
      <c r="A31" t="s">
        <v>34</v>
      </c>
      <c r="B31" s="1">
        <v>2430</v>
      </c>
      <c r="C31" t="s">
        <v>55</v>
      </c>
      <c r="D31">
        <v>3</v>
      </c>
      <c r="E31" s="1">
        <v>540000</v>
      </c>
      <c r="F31" s="22" t="s">
        <v>56</v>
      </c>
    </row>
    <row r="32" spans="1:16" x14ac:dyDescent="0.35">
      <c r="A32" t="s">
        <v>35</v>
      </c>
      <c r="B32" s="1">
        <v>2100</v>
      </c>
      <c r="C32" t="s">
        <v>55</v>
      </c>
      <c r="D32">
        <v>1</v>
      </c>
      <c r="E32" s="1">
        <v>0</v>
      </c>
      <c r="F32" s="22" t="s">
        <v>56</v>
      </c>
    </row>
    <row r="33" spans="1:6" x14ac:dyDescent="0.35">
      <c r="A33" t="s">
        <v>36</v>
      </c>
      <c r="B33" s="1">
        <v>2300</v>
      </c>
      <c r="C33" t="s">
        <v>55</v>
      </c>
      <c r="D33">
        <v>1</v>
      </c>
      <c r="E33" s="1">
        <v>0</v>
      </c>
      <c r="F33" s="22" t="s">
        <v>56</v>
      </c>
    </row>
    <row r="34" spans="1:6" x14ac:dyDescent="0.35">
      <c r="A34" t="s">
        <v>37</v>
      </c>
      <c r="B34" s="1">
        <v>2600</v>
      </c>
      <c r="C34" t="s">
        <v>55</v>
      </c>
      <c r="D34">
        <v>3</v>
      </c>
      <c r="E34" s="1">
        <v>54000</v>
      </c>
      <c r="F34" s="22" t="s">
        <v>56</v>
      </c>
    </row>
    <row r="35" spans="1:6" x14ac:dyDescent="0.35">
      <c r="A35" t="s">
        <v>38</v>
      </c>
      <c r="B35" s="1">
        <v>3200</v>
      </c>
      <c r="C35" t="s">
        <v>55</v>
      </c>
      <c r="D35">
        <v>2</v>
      </c>
      <c r="E35" s="1">
        <v>0</v>
      </c>
      <c r="F35" s="22" t="s">
        <v>56</v>
      </c>
    </row>
    <row r="36" spans="1:6" x14ac:dyDescent="0.35">
      <c r="A36" t="s">
        <v>39</v>
      </c>
      <c r="B36" s="1">
        <v>3400</v>
      </c>
      <c r="C36" t="s">
        <v>55</v>
      </c>
      <c r="D36">
        <v>2</v>
      </c>
      <c r="E36" s="1">
        <v>0</v>
      </c>
      <c r="F36" s="22" t="s">
        <v>55</v>
      </c>
    </row>
    <row r="37" spans="1:6" x14ac:dyDescent="0.35">
      <c r="A37" t="s">
        <v>40</v>
      </c>
      <c r="B37" s="1">
        <v>4400</v>
      </c>
      <c r="C37" t="s">
        <v>55</v>
      </c>
      <c r="D37">
        <v>3</v>
      </c>
      <c r="E37" s="1">
        <v>0</v>
      </c>
      <c r="F37" s="22" t="s">
        <v>56</v>
      </c>
    </row>
    <row r="38" spans="1:6" x14ac:dyDescent="0.35">
      <c r="A38" t="s">
        <v>41</v>
      </c>
      <c r="B38" s="1">
        <v>3100</v>
      </c>
      <c r="C38" t="s">
        <v>55</v>
      </c>
      <c r="D38">
        <v>1</v>
      </c>
      <c r="E38" s="1">
        <v>0</v>
      </c>
      <c r="F38" s="22" t="s">
        <v>56</v>
      </c>
    </row>
    <row r="39" spans="1:6" x14ac:dyDescent="0.35">
      <c r="A39" t="s">
        <v>42</v>
      </c>
      <c r="B39" s="1">
        <v>2430</v>
      </c>
      <c r="C39" t="s">
        <v>55</v>
      </c>
      <c r="D39">
        <v>2</v>
      </c>
      <c r="E39" s="1">
        <v>220000</v>
      </c>
      <c r="F39" s="22" t="s">
        <v>56</v>
      </c>
    </row>
    <row r="40" spans="1:6" x14ac:dyDescent="0.35">
      <c r="A40" t="s">
        <v>43</v>
      </c>
      <c r="B40" s="1">
        <v>1900</v>
      </c>
      <c r="C40" t="s">
        <v>56</v>
      </c>
      <c r="D40">
        <v>3</v>
      </c>
      <c r="E40" s="1">
        <v>13000</v>
      </c>
      <c r="F40" s="22" t="s">
        <v>56</v>
      </c>
    </row>
    <row r="41" spans="1:6" x14ac:dyDescent="0.35">
      <c r="A41" t="s">
        <v>44</v>
      </c>
      <c r="B41" s="1">
        <v>1200</v>
      </c>
      <c r="C41" t="s">
        <v>56</v>
      </c>
      <c r="D41">
        <v>2</v>
      </c>
      <c r="E41" s="1">
        <v>0</v>
      </c>
      <c r="F41" s="22" t="s">
        <v>56</v>
      </c>
    </row>
    <row r="42" spans="1:6" x14ac:dyDescent="0.35">
      <c r="A42" t="s">
        <v>45</v>
      </c>
      <c r="B42" s="1">
        <v>2430</v>
      </c>
      <c r="C42" t="s">
        <v>55</v>
      </c>
      <c r="D42">
        <v>1</v>
      </c>
      <c r="E42" s="1">
        <v>0</v>
      </c>
      <c r="F42" s="22" t="s">
        <v>56</v>
      </c>
    </row>
    <row r="43" spans="1:6" x14ac:dyDescent="0.35">
      <c r="A43" t="s">
        <v>46</v>
      </c>
      <c r="B43" s="1">
        <v>2100</v>
      </c>
      <c r="C43" t="s">
        <v>55</v>
      </c>
      <c r="D43">
        <v>3</v>
      </c>
      <c r="E43" s="1">
        <v>420000</v>
      </c>
      <c r="F43" s="22" t="s">
        <v>56</v>
      </c>
    </row>
    <row r="44" spans="1:6" x14ac:dyDescent="0.35">
      <c r="A44" t="s">
        <v>47</v>
      </c>
      <c r="B44" s="1">
        <v>2300</v>
      </c>
      <c r="C44" t="s">
        <v>55</v>
      </c>
      <c r="D44">
        <v>2</v>
      </c>
      <c r="E44" s="1">
        <v>540000</v>
      </c>
      <c r="F44" s="22" t="s">
        <v>55</v>
      </c>
    </row>
    <row r="45" spans="1:6" x14ac:dyDescent="0.35">
      <c r="A45" t="s">
        <v>48</v>
      </c>
      <c r="B45" s="1">
        <v>2600</v>
      </c>
      <c r="C45" t="s">
        <v>55</v>
      </c>
      <c r="D45">
        <v>2</v>
      </c>
      <c r="E45" s="1">
        <v>0</v>
      </c>
      <c r="F45" s="22" t="s">
        <v>56</v>
      </c>
    </row>
    <row r="46" spans="1:6" x14ac:dyDescent="0.35">
      <c r="A46" t="s">
        <v>49</v>
      </c>
      <c r="B46" s="1">
        <v>3200</v>
      </c>
      <c r="C46" t="s">
        <v>55</v>
      </c>
      <c r="D46">
        <v>3</v>
      </c>
      <c r="E46" s="1">
        <v>0</v>
      </c>
      <c r="F46" s="22" t="s">
        <v>56</v>
      </c>
    </row>
    <row r="47" spans="1:6" x14ac:dyDescent="0.35">
      <c r="A47" t="s">
        <v>50</v>
      </c>
      <c r="B47" s="1">
        <v>3400</v>
      </c>
      <c r="C47" t="s">
        <v>55</v>
      </c>
      <c r="D47">
        <v>1</v>
      </c>
      <c r="E47" s="1">
        <v>0</v>
      </c>
      <c r="F47" s="22" t="s">
        <v>56</v>
      </c>
    </row>
    <row r="48" spans="1:6" x14ac:dyDescent="0.35">
      <c r="A48" t="s">
        <v>51</v>
      </c>
      <c r="B48" s="1">
        <v>4400</v>
      </c>
      <c r="C48" t="s">
        <v>55</v>
      </c>
      <c r="D48">
        <v>2</v>
      </c>
      <c r="E48" s="1">
        <v>0</v>
      </c>
      <c r="F48" s="22" t="s">
        <v>56</v>
      </c>
    </row>
    <row r="49" spans="1:6" x14ac:dyDescent="0.35">
      <c r="A49" t="s">
        <v>52</v>
      </c>
      <c r="B49" s="1">
        <v>3100</v>
      </c>
      <c r="C49" t="s">
        <v>55</v>
      </c>
      <c r="D49">
        <v>3</v>
      </c>
      <c r="E49" s="1">
        <v>0</v>
      </c>
      <c r="F49" s="22" t="s">
        <v>56</v>
      </c>
    </row>
    <row r="50" spans="1:6" x14ac:dyDescent="0.35">
      <c r="A50" t="s">
        <v>53</v>
      </c>
      <c r="B50" s="1">
        <v>2430</v>
      </c>
      <c r="C50" t="s">
        <v>55</v>
      </c>
      <c r="D50">
        <v>2</v>
      </c>
      <c r="E50" s="1">
        <v>230000</v>
      </c>
      <c r="F50" s="22" t="s">
        <v>56</v>
      </c>
    </row>
    <row r="51" spans="1:6" x14ac:dyDescent="0.35">
      <c r="A51" t="s">
        <v>54</v>
      </c>
      <c r="B51" s="1">
        <v>1100</v>
      </c>
      <c r="C51" t="s">
        <v>55</v>
      </c>
      <c r="D51">
        <v>1</v>
      </c>
      <c r="E51" s="1">
        <v>0</v>
      </c>
      <c r="F51" s="22" t="s">
        <v>56</v>
      </c>
    </row>
  </sheetData>
  <mergeCells count="13">
    <mergeCell ref="H19:I19"/>
    <mergeCell ref="H18:I18"/>
    <mergeCell ref="G22:H22"/>
    <mergeCell ref="J23:K23"/>
    <mergeCell ref="G10:H10"/>
    <mergeCell ref="K10:L10"/>
    <mergeCell ref="K11:L11"/>
    <mergeCell ref="I15:J15"/>
    <mergeCell ref="I14:J14"/>
    <mergeCell ref="K3:L3"/>
    <mergeCell ref="K4:L4"/>
    <mergeCell ref="I6:J6"/>
    <mergeCell ref="I7:J7"/>
  </mergeCells>
  <phoneticPr fontId="2" type="noConversion"/>
  <dataValidations count="1">
    <dataValidation type="list" allowBlank="1" showInputMessage="1" showErrorMessage="1" sqref="L1" xr:uid="{FC431D8E-0AF2-420E-9846-FC3F22D55932}">
      <formula1>$A$2:$A$51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2020-01-22T12:57:06Z</dcterms:created>
  <dcterms:modified xsi:type="dcterms:W3CDTF">2020-01-24T13:36:28Z</dcterms:modified>
</cp:coreProperties>
</file>