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orial-my.sharepoint.com/personal/marcus_andersson_gotorial_onmicrosoft_com/Documents/Learnesy/Försäljning/Kunder/Företag/Ahlsell/Uppgifter för Ahlsell/Okt19/Ny del 2 kapitel 1/"/>
    </mc:Choice>
  </mc:AlternateContent>
  <xr:revisionPtr revIDLastSave="53" documentId="8_{BF9F5B68-A02E-4399-A74E-4C9C0BFBD6C7}" xr6:coauthVersionLast="45" xr6:coauthVersionMax="45" xr10:uidLastSave="{4C8FC66F-FCC4-446D-BD4D-F4FD9A575164}"/>
  <bookViews>
    <workbookView xWindow="-110" yWindow="-110" windowWidth="19420" windowHeight="10420" xr2:uid="{45FEFE31-AEAE-4299-B8B1-7A31B24D2C90}"/>
  </bookViews>
  <sheets>
    <sheet name="Lektion 6 - Quiz FACI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  <c r="C29" i="1"/>
  <c r="F32" i="1"/>
  <c r="F27" i="1" l="1"/>
  <c r="F28" i="1" s="1"/>
  <c r="C27" i="1"/>
  <c r="C28" i="1" s="1"/>
  <c r="C30" i="1" s="1"/>
  <c r="C10" i="1"/>
  <c r="F8" i="1" s="1"/>
  <c r="C31" i="1" l="1"/>
  <c r="C32" i="1"/>
  <c r="F10" i="1"/>
  <c r="F11" i="1" s="1"/>
  <c r="F13" i="1" s="1"/>
  <c r="F30" i="1"/>
  <c r="F31" i="1" s="1"/>
  <c r="F33" i="1" s="1"/>
  <c r="F34" i="1" l="1"/>
  <c r="F35" i="1"/>
  <c r="F14" i="1"/>
  <c r="F15" i="1"/>
</calcChain>
</file>

<file path=xl/sharedStrings.xml><?xml version="1.0" encoding="utf-8"?>
<sst xmlns="http://schemas.openxmlformats.org/spreadsheetml/2006/main" count="40" uniqueCount="27">
  <si>
    <t xml:space="preserve">En kund frågar dig på 1 500m kabel. Kunden har idag en bonus på 75%. Du får in en offert från leverantören på 120kr/m och bestämmer dig efter nedan beräkningar att erbjuda kunden 160kr/m. </t>
  </si>
  <si>
    <t>Du räknar först ut försäljningspris…</t>
  </si>
  <si>
    <t>…och efter det BBID och BBID%</t>
  </si>
  <si>
    <t>Fakturapris kr/m</t>
  </si>
  <si>
    <t>Försäljningspris kr/m</t>
  </si>
  <si>
    <t>Kundbonus</t>
  </si>
  <si>
    <t>Kundbonus %</t>
  </si>
  <si>
    <t>Kundbonus kr</t>
  </si>
  <si>
    <t>Kostnad kr/m</t>
  </si>
  <si>
    <t>BBID kr/m</t>
  </si>
  <si>
    <t>BBID 1500m</t>
  </si>
  <si>
    <t>BBID%</t>
  </si>
  <si>
    <r>
      <t xml:space="preserve">Fråga 3 - </t>
    </r>
    <r>
      <rPr>
        <sz val="11"/>
        <color theme="1"/>
        <rFont val="Calibri"/>
        <family val="2"/>
        <scheme val="minor"/>
      </rPr>
      <t xml:space="preserve">Vad blir skillnad i BBID mellan Alternativ 1 och 2? </t>
    </r>
  </si>
  <si>
    <t>Alternativ 1 - Öka kundbonus med 7%</t>
  </si>
  <si>
    <t>Alternativ 2 - 7% mer i följdbonus</t>
  </si>
  <si>
    <t xml:space="preserve">Kundbonus </t>
  </si>
  <si>
    <t>Kundbonus -75%</t>
  </si>
  <si>
    <t>Kostnad</t>
  </si>
  <si>
    <t>Följdbonus %</t>
  </si>
  <si>
    <t>Följdbonus kr</t>
  </si>
  <si>
    <t>Nytt fakturapris</t>
  </si>
  <si>
    <t>Uppgift - Leverantörsrabatter och kundbonusar</t>
  </si>
  <si>
    <t>Fakturapris</t>
  </si>
  <si>
    <t xml:space="preserve">Fakturapris </t>
  </si>
  <si>
    <t>Kunden ger besked om att priset är för dyrt. Du kontaktar leverantör som ger 7% rabatt. Du kan nu ge kunden 7% mer i kundbonus eller ge en följdrabatt.</t>
  </si>
  <si>
    <r>
      <rPr>
        <b/>
        <sz val="11"/>
        <rFont val="Calibri"/>
        <family val="2"/>
        <scheme val="minor"/>
      </rPr>
      <t xml:space="preserve">Fråga 1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Vad blir BBID% i Alternativ 1 om du ökar kundbonus från 75% till 82%?</t>
    </r>
  </si>
  <si>
    <r>
      <t xml:space="preserve">Fråga 2 - </t>
    </r>
    <r>
      <rPr>
        <sz val="11"/>
        <color theme="1"/>
        <rFont val="Calibri"/>
        <family val="2"/>
        <scheme val="minor"/>
      </rPr>
      <t>Vad blir BBID% i Alternativ 2 om du ger en följdbonus på Fakturapriset 160 kr/m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</si>
</sst>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0" borderId="5" xfId="0" applyFont="1" applyBorder="1"/>
    <xf numFmtId="0" fontId="0" fillId="0" borderId="5" xfId="0" applyBorder="1"/>
    <xf numFmtId="164" fontId="0" fillId="3" borderId="7" xfId="1" applyNumberFormat="1" applyFont="1" applyFill="1" applyBorder="1"/>
    <xf numFmtId="0" fontId="0" fillId="0" borderId="7" xfId="0" applyBorder="1"/>
    <xf numFmtId="9" fontId="0" fillId="3" borderId="8" xfId="2" applyFont="1" applyFill="1" applyBorder="1"/>
    <xf numFmtId="9" fontId="0" fillId="3" borderId="7" xfId="2" applyFont="1" applyFill="1" applyBorder="1"/>
    <xf numFmtId="0" fontId="2" fillId="0" borderId="0" xfId="0" applyFont="1"/>
    <xf numFmtId="164" fontId="2" fillId="4" borderId="7" xfId="1" applyNumberFormat="1" applyFont="1" applyFill="1" applyBorder="1"/>
    <xf numFmtId="0" fontId="2" fillId="0" borderId="9" xfId="0" applyFont="1" applyBorder="1"/>
    <xf numFmtId="164" fontId="2" fillId="4" borderId="9" xfId="1" applyNumberFormat="1" applyFont="1" applyFill="1" applyBorder="1"/>
    <xf numFmtId="0" fontId="0" fillId="0" borderId="9" xfId="0" applyBorder="1"/>
    <xf numFmtId="164" fontId="0" fillId="3" borderId="9" xfId="1" applyNumberFormat="1" applyFont="1" applyFill="1" applyBorder="1"/>
    <xf numFmtId="9" fontId="2" fillId="4" borderId="9" xfId="2" applyFont="1" applyFill="1" applyBorder="1"/>
    <xf numFmtId="0" fontId="0" fillId="0" borderId="0" xfId="0" applyAlignment="1">
      <alignment horizontal="left" vertical="top" wrapText="1"/>
    </xf>
    <xf numFmtId="0" fontId="5" fillId="0" borderId="5" xfId="0" applyFont="1" applyBorder="1"/>
    <xf numFmtId="0" fontId="2" fillId="0" borderId="7" xfId="0" applyFont="1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4" fontId="0" fillId="0" borderId="0" xfId="0" applyNumberFormat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DD44-09F6-404B-8857-BD4C8B69588C}">
  <dimension ref="B2:F35"/>
  <sheetViews>
    <sheetView showGridLines="0" tabSelected="1" zoomScale="80" zoomScaleNormal="80" workbookViewId="0">
      <selection activeCell="H13" sqref="H13"/>
    </sheetView>
  </sheetViews>
  <sheetFormatPr defaultRowHeight="14.5" x14ac:dyDescent="0.35"/>
  <cols>
    <col min="1" max="1" width="3.90625" customWidth="1"/>
    <col min="2" max="2" width="20.54296875" customWidth="1"/>
    <col min="3" max="3" width="12.7265625" customWidth="1"/>
    <col min="4" max="4" width="18.1796875" customWidth="1"/>
    <col min="5" max="5" width="19.1796875" customWidth="1"/>
    <col min="6" max="6" width="15.7265625" customWidth="1"/>
    <col min="8" max="8" width="30" bestFit="1" customWidth="1"/>
    <col min="9" max="9" width="7.90625" bestFit="1" customWidth="1"/>
  </cols>
  <sheetData>
    <row r="2" spans="2:6" ht="26" x14ac:dyDescent="0.6">
      <c r="B2" s="1" t="s">
        <v>21</v>
      </c>
      <c r="C2" s="2"/>
      <c r="D2" s="2"/>
      <c r="E2" s="2"/>
      <c r="F2" s="2"/>
    </row>
    <row r="4" spans="2:6" ht="14.5" customHeight="1" x14ac:dyDescent="0.35">
      <c r="B4" s="19" t="s">
        <v>0</v>
      </c>
      <c r="C4" s="20"/>
      <c r="D4" s="20"/>
      <c r="E4" s="20"/>
      <c r="F4" s="21"/>
    </row>
    <row r="5" spans="2:6" x14ac:dyDescent="0.35">
      <c r="B5" s="22"/>
      <c r="C5" s="23"/>
      <c r="D5" s="23"/>
      <c r="E5" s="23"/>
      <c r="F5" s="24"/>
    </row>
    <row r="7" spans="2:6" x14ac:dyDescent="0.35">
      <c r="B7" s="3" t="s">
        <v>1</v>
      </c>
      <c r="C7" s="4"/>
      <c r="E7" s="3" t="s">
        <v>2</v>
      </c>
      <c r="F7" s="4"/>
    </row>
    <row r="8" spans="2:6" x14ac:dyDescent="0.35">
      <c r="B8" t="s">
        <v>3</v>
      </c>
      <c r="C8" s="5">
        <v>160</v>
      </c>
      <c r="E8" s="6" t="s">
        <v>4</v>
      </c>
      <c r="F8" s="5">
        <f>C10</f>
        <v>640</v>
      </c>
    </row>
    <row r="9" spans="2:6" x14ac:dyDescent="0.35">
      <c r="B9" s="4" t="s">
        <v>5</v>
      </c>
      <c r="C9" s="7">
        <v>0.75</v>
      </c>
      <c r="E9" s="6" t="s">
        <v>6</v>
      </c>
      <c r="F9" s="8">
        <v>0.75</v>
      </c>
    </row>
    <row r="10" spans="2:6" x14ac:dyDescent="0.35">
      <c r="B10" s="9" t="s">
        <v>4</v>
      </c>
      <c r="C10" s="10">
        <f>C8/(1-C9)</f>
        <v>640</v>
      </c>
      <c r="E10" s="11" t="s">
        <v>7</v>
      </c>
      <c r="F10" s="12">
        <f>F8*F9</f>
        <v>480</v>
      </c>
    </row>
    <row r="11" spans="2:6" x14ac:dyDescent="0.35">
      <c r="E11" s="11" t="s">
        <v>3</v>
      </c>
      <c r="F11" s="12">
        <f>F8-F10</f>
        <v>160</v>
      </c>
    </row>
    <row r="12" spans="2:6" x14ac:dyDescent="0.35">
      <c r="E12" s="13" t="s">
        <v>8</v>
      </c>
      <c r="F12" s="14">
        <v>120</v>
      </c>
    </row>
    <row r="13" spans="2:6" x14ac:dyDescent="0.35">
      <c r="E13" s="11" t="s">
        <v>9</v>
      </c>
      <c r="F13" s="12">
        <f>F11-F12</f>
        <v>40</v>
      </c>
    </row>
    <row r="14" spans="2:6" x14ac:dyDescent="0.35">
      <c r="E14" s="11" t="s">
        <v>10</v>
      </c>
      <c r="F14" s="12">
        <f>F13*1500</f>
        <v>60000</v>
      </c>
    </row>
    <row r="15" spans="2:6" x14ac:dyDescent="0.35">
      <c r="E15" s="11" t="s">
        <v>11</v>
      </c>
      <c r="F15" s="15">
        <f>F13/F11</f>
        <v>0.25</v>
      </c>
    </row>
    <row r="17" spans="2:6" x14ac:dyDescent="0.35">
      <c r="B17" s="19" t="s">
        <v>24</v>
      </c>
      <c r="C17" s="20"/>
      <c r="D17" s="20"/>
      <c r="E17" s="20"/>
      <c r="F17" s="21"/>
    </row>
    <row r="18" spans="2:6" x14ac:dyDescent="0.35">
      <c r="B18" s="22"/>
      <c r="C18" s="23"/>
      <c r="D18" s="23"/>
      <c r="E18" s="23"/>
      <c r="F18" s="24"/>
    </row>
    <row r="19" spans="2:6" x14ac:dyDescent="0.35">
      <c r="B19" s="16"/>
      <c r="C19" s="16"/>
      <c r="D19" s="16"/>
      <c r="E19" s="16"/>
      <c r="F19" s="16"/>
    </row>
    <row r="20" spans="2:6" x14ac:dyDescent="0.35">
      <c r="B20" s="9" t="s">
        <v>25</v>
      </c>
    </row>
    <row r="21" spans="2:6" x14ac:dyDescent="0.35">
      <c r="B21" s="9" t="s">
        <v>26</v>
      </c>
    </row>
    <row r="22" spans="2:6" x14ac:dyDescent="0.35">
      <c r="B22" s="9" t="s">
        <v>12</v>
      </c>
    </row>
    <row r="24" spans="2:6" x14ac:dyDescent="0.35">
      <c r="B24" s="17" t="s">
        <v>13</v>
      </c>
      <c r="C24" s="3"/>
      <c r="D24" s="9"/>
      <c r="E24" s="17" t="s">
        <v>14</v>
      </c>
      <c r="F24" s="4"/>
    </row>
    <row r="25" spans="2:6" x14ac:dyDescent="0.35">
      <c r="B25" s="6" t="s">
        <v>4</v>
      </c>
      <c r="C25" s="5">
        <v>640</v>
      </c>
      <c r="D25" s="9"/>
      <c r="E25" s="6" t="s">
        <v>4</v>
      </c>
      <c r="F25" s="5">
        <v>640</v>
      </c>
    </row>
    <row r="26" spans="2:6" x14ac:dyDescent="0.35">
      <c r="B26" s="6" t="s">
        <v>6</v>
      </c>
      <c r="C26" s="8">
        <f>75%+7%</f>
        <v>0.82000000000000006</v>
      </c>
      <c r="D26" s="9"/>
      <c r="E26" s="6" t="s">
        <v>6</v>
      </c>
      <c r="F26" s="8">
        <v>0.75</v>
      </c>
    </row>
    <row r="27" spans="2:6" x14ac:dyDescent="0.35">
      <c r="B27" s="13" t="s">
        <v>15</v>
      </c>
      <c r="C27" s="14">
        <f>C25*C26</f>
        <v>524.80000000000007</v>
      </c>
      <c r="D27" s="9"/>
      <c r="E27" s="13" t="s">
        <v>16</v>
      </c>
      <c r="F27" s="14">
        <f>F25*F26</f>
        <v>480</v>
      </c>
    </row>
    <row r="28" spans="2:6" x14ac:dyDescent="0.35">
      <c r="B28" s="11" t="s">
        <v>23</v>
      </c>
      <c r="C28" s="12">
        <f>C25-C27</f>
        <v>115.19999999999993</v>
      </c>
      <c r="D28" s="9"/>
      <c r="E28" s="11" t="s">
        <v>22</v>
      </c>
      <c r="F28" s="12">
        <f>F25-F27</f>
        <v>160</v>
      </c>
    </row>
    <row r="29" spans="2:6" x14ac:dyDescent="0.35">
      <c r="B29" s="13" t="s">
        <v>17</v>
      </c>
      <c r="C29" s="14">
        <f>120*93%</f>
        <v>111.60000000000001</v>
      </c>
      <c r="D29" s="9"/>
      <c r="E29" s="6" t="s">
        <v>18</v>
      </c>
      <c r="F29" s="8">
        <v>7.0000000000000007E-2</v>
      </c>
    </row>
    <row r="30" spans="2:6" x14ac:dyDescent="0.35">
      <c r="B30" s="11" t="s">
        <v>9</v>
      </c>
      <c r="C30" s="12">
        <f>C28-C29</f>
        <v>3.5999999999999233</v>
      </c>
      <c r="D30" s="9"/>
      <c r="E30" s="6" t="s">
        <v>19</v>
      </c>
      <c r="F30" s="12">
        <f>F28*F29</f>
        <v>11.200000000000001</v>
      </c>
    </row>
    <row r="31" spans="2:6" x14ac:dyDescent="0.35">
      <c r="B31" s="11" t="s">
        <v>10</v>
      </c>
      <c r="C31" s="12">
        <f>C30*1500</f>
        <v>5399.9999999998845</v>
      </c>
      <c r="D31" s="9"/>
      <c r="E31" s="18" t="s">
        <v>20</v>
      </c>
      <c r="F31" s="12">
        <f>F28-F30</f>
        <v>148.80000000000001</v>
      </c>
    </row>
    <row r="32" spans="2:6" x14ac:dyDescent="0.35">
      <c r="B32" s="11" t="s">
        <v>11</v>
      </c>
      <c r="C32" s="15">
        <f>C30/C28</f>
        <v>3.1249999999999351E-2</v>
      </c>
      <c r="D32" s="9"/>
      <c r="E32" s="13" t="s">
        <v>17</v>
      </c>
      <c r="F32" s="14">
        <f>120*93%</f>
        <v>111.60000000000001</v>
      </c>
    </row>
    <row r="33" spans="3:6" x14ac:dyDescent="0.35">
      <c r="D33" s="9"/>
      <c r="E33" s="11" t="s">
        <v>9</v>
      </c>
      <c r="F33" s="12">
        <f>F31-F32</f>
        <v>37.200000000000003</v>
      </c>
    </row>
    <row r="34" spans="3:6" x14ac:dyDescent="0.35">
      <c r="E34" s="11" t="s">
        <v>10</v>
      </c>
      <c r="F34" s="12">
        <f>F33*1500</f>
        <v>55800.000000000007</v>
      </c>
    </row>
    <row r="35" spans="3:6" x14ac:dyDescent="0.35">
      <c r="C35" s="25"/>
      <c r="E35" s="11" t="s">
        <v>11</v>
      </c>
      <c r="F35" s="15">
        <f>F33/F28</f>
        <v>0.23250000000000001</v>
      </c>
    </row>
  </sheetData>
  <mergeCells count="2">
    <mergeCell ref="B4:F5"/>
    <mergeCell ref="B17:F18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C59D51-3C86-4922-885C-9698BDBF9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6405A-F791-4FA0-84D5-E4EC2141D64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988350-0c57-4113-8dd6-274d976f19ef"/>
    <ds:schemaRef ds:uri="c78c3b64-f8f7-43eb-a5f3-fbd4fd4079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6F6963-0BD2-4523-AD38-54CE72762A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6 - Quiz FACIT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2019-10-17T14:42:37Z</dcterms:created>
  <dcterms:modified xsi:type="dcterms:W3CDTF">2019-10-17T17:17:52Z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